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499ea77270e2d56/Dokumenti/Biruta/Novusa_fed/LSFP_2022/"/>
    </mc:Choice>
  </mc:AlternateContent>
  <xr:revisionPtr revIDLastSave="3" documentId="8_{B0CBD1BC-364D-4CBA-99CA-E6B8649B5D53}" xr6:coauthVersionLast="47" xr6:coauthVersionMax="47" xr10:uidLastSave="{8CF0E928-D6E7-4911-BC40-115409E8D6CD}"/>
  <bookViews>
    <workbookView xWindow="-108" yWindow="-108" windowWidth="23256" windowHeight="12456" tabRatio="601" xr2:uid="{00000000-000D-0000-FFFF-FFFF00000000}"/>
  </bookViews>
  <sheets>
    <sheet name="Tāme" sheetId="2" r:id="rId1"/>
    <sheet name="Finansēšanas plāns" sheetId="14" r:id="rId2"/>
    <sheet name="Atskaite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5" i="15" l="1"/>
  <c r="F75" i="15" s="1"/>
  <c r="D75" i="15"/>
  <c r="E76" i="15"/>
  <c r="E62" i="15"/>
  <c r="E25" i="15"/>
  <c r="E15" i="15"/>
  <c r="E14" i="15"/>
  <c r="E21" i="15"/>
  <c r="E61" i="15"/>
  <c r="C70" i="15"/>
  <c r="B70" i="15"/>
  <c r="M13" i="2" l="1"/>
  <c r="Q13" i="2"/>
  <c r="W22" i="2"/>
  <c r="B71" i="15"/>
  <c r="B72" i="15"/>
  <c r="B73" i="15"/>
  <c r="B74" i="15"/>
  <c r="C74" i="15"/>
  <c r="V12" i="2"/>
  <c r="D25" i="2"/>
  <c r="A57" i="15" l="1"/>
  <c r="A51" i="15"/>
  <c r="F76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A2" i="14"/>
  <c r="B76" i="15"/>
  <c r="B62" i="15"/>
  <c r="B63" i="15"/>
  <c r="B64" i="15"/>
  <c r="B65" i="15"/>
  <c r="B66" i="15"/>
  <c r="B67" i="15"/>
  <c r="B68" i="15"/>
  <c r="B69" i="15"/>
  <c r="B61" i="15"/>
  <c r="E77" i="15"/>
  <c r="D60" i="15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V25" i="2" s="1"/>
  <c r="F23" i="2"/>
  <c r="E31" i="15"/>
  <c r="D31" i="15"/>
  <c r="D32" i="15" s="1"/>
  <c r="E12" i="15" s="1"/>
  <c r="C31" i="15"/>
  <c r="D17" i="14"/>
  <c r="W23" i="2" l="1"/>
  <c r="C71" i="15" s="1"/>
  <c r="F60" i="15"/>
  <c r="E32" i="15"/>
  <c r="E14" i="14"/>
  <c r="E15" i="14"/>
  <c r="E13" i="14"/>
  <c r="E16" i="14"/>
  <c r="E17" i="14" l="1"/>
  <c r="G12" i="2" l="1"/>
  <c r="G25" i="2" s="1"/>
  <c r="H12" i="2"/>
  <c r="H25" i="2" s="1"/>
  <c r="I12" i="2"/>
  <c r="I25" i="2" s="1"/>
  <c r="J12" i="2"/>
  <c r="J25" i="2" s="1"/>
  <c r="K12" i="2"/>
  <c r="K25" i="2" s="1"/>
  <c r="L12" i="2"/>
  <c r="L25" i="2" s="1"/>
  <c r="M12" i="2"/>
  <c r="M25" i="2" s="1"/>
  <c r="N12" i="2"/>
  <c r="N25" i="2" s="1"/>
  <c r="O12" i="2"/>
  <c r="O25" i="2" s="1"/>
  <c r="P12" i="2"/>
  <c r="P25" i="2" s="1"/>
  <c r="Q12" i="2"/>
  <c r="Q25" i="2" s="1"/>
  <c r="R12" i="2"/>
  <c r="R25" i="2" s="1"/>
  <c r="S12" i="2"/>
  <c r="S25" i="2" s="1"/>
  <c r="T12" i="2"/>
  <c r="T25" i="2" s="1"/>
  <c r="U12" i="2"/>
  <c r="U25" i="2" s="1"/>
  <c r="F12" i="2"/>
  <c r="F25" i="2" s="1"/>
  <c r="G70" i="15"/>
  <c r="W21" i="2"/>
  <c r="C69" i="15" s="1"/>
  <c r="G69" i="15" s="1"/>
  <c r="W20" i="2"/>
  <c r="C68" i="15" s="1"/>
  <c r="G68" i="15" s="1"/>
  <c r="W19" i="2"/>
  <c r="C67" i="15" s="1"/>
  <c r="G67" i="15" s="1"/>
  <c r="W18" i="2"/>
  <c r="C66" i="15" s="1"/>
  <c r="G66" i="15" s="1"/>
  <c r="W17" i="2"/>
  <c r="C65" i="15" s="1"/>
  <c r="G65" i="15" s="1"/>
  <c r="W16" i="2"/>
  <c r="C64" i="15" s="1"/>
  <c r="G64" i="15" s="1"/>
  <c r="W15" i="2"/>
  <c r="C63" i="15" s="1"/>
  <c r="G63" i="15" s="1"/>
  <c r="W14" i="2"/>
  <c r="C62" i="15" s="1"/>
  <c r="G62" i="15" s="1"/>
  <c r="W13" i="2"/>
  <c r="C61" i="15" s="1"/>
  <c r="G61" i="15" s="1"/>
  <c r="W25" i="2" l="1"/>
  <c r="C60" i="15"/>
  <c r="G60" i="15" s="1"/>
  <c r="W12" i="2"/>
  <c r="C73" i="15" l="1"/>
  <c r="W24" i="2"/>
  <c r="C76" i="15" l="1"/>
  <c r="C75" i="15" s="1"/>
  <c r="C77" i="15" s="1"/>
  <c r="C72" i="15"/>
  <c r="G76" i="15" l="1"/>
  <c r="D77" i="15" l="1"/>
  <c r="G75" i="15"/>
  <c r="G77" i="15" s="1"/>
  <c r="F77" i="15" l="1"/>
</calcChain>
</file>

<file path=xl/sharedStrings.xml><?xml version="1.0" encoding="utf-8"?>
<sst xmlns="http://schemas.openxmlformats.org/spreadsheetml/2006/main" count="118" uniqueCount="94">
  <si>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</si>
  <si>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</si>
  <si>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</si>
  <si>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</si>
  <si>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</si>
  <si>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</si>
  <si>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</si>
  <si>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</si>
  <si>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</si>
  <si>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</si>
  <si>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</si>
  <si>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</si>
  <si>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</si>
  <si>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</si>
  <si>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</si>
  <si>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</si>
  <si>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</si>
  <si>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</si>
  <si>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</si>
  <si>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</si>
  <si>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</si>
  <si>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</si>
  <si>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</si>
  <si>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</si>
  <si>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</si>
  <si>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</si>
  <si>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</si>
  <si>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</si>
  <si>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</si>
  <si>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</si>
  <si>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</si>
  <si>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</si>
  <si>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</si>
  <si>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</si>
  <si>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</si>
  <si>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</si>
  <si>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</si>
  <si>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</si>
  <si>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</si>
  <si>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</si>
  <si>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</si>
  <si>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</si>
  <si>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</si>
  <si>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</si>
  <si>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</si>
  <si>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</si>
  <si>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</si>
  <si>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</si>
  <si>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</si>
  <si>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</si>
  <si>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</si>
  <si>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</si>
  <si>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</si>
  <si>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</si>
  <si>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</si>
  <si>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</si>
  <si>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</si>
  <si>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</si>
  <si>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</si>
  <si>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</si>
  <si>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</si>
  <si>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</si>
  <si>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3. Finansējums federācijas administratīvo izdevumu segšanai</t>
  </si>
  <si>
    <t>(Organizācijas (federācijas) nosaukums)</t>
  </si>
  <si>
    <t>FINANSĒŠANAS PLĀNS 2022. gadam</t>
  </si>
  <si>
    <t>Plānoto izdevumu TĀME federācijas darbības un aktivitāšu nodrošināšanai 2022.gadā</t>
  </si>
  <si>
    <t>2.daļa</t>
  </si>
  <si>
    <t>Saņemtie/izlietotie līdzekļi par iepriekšējo periodu</t>
  </si>
  <si>
    <t>Atskaites mēnesī saņemtie/izlietotie līdzekļi</t>
  </si>
  <si>
    <t xml:space="preserve"> 2. Pirmdokumentu kopijas 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</si>
  <si>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</si>
  <si>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</si>
  <si>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</si>
  <si>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</si>
  <si>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</si>
  <si>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</si>
  <si>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atbilstoši Tāmē plānotajām aktivitātēm</t>
  </si>
  <si>
    <t>** Zaļi iekrāsotie lauciņi satur formulas, taču, nepieciešamības gadījumā, organizācija (federācija) tos var mainīt pašrocīgi</t>
  </si>
  <si>
    <t>LSFP piešķirto VKS LVM dāvinājuma (ziedojuma) līdzekļu (dotācijas) ietvaros</t>
  </si>
  <si>
    <t>2. Finansējums federācijas administratīvo izdevumu segšanai</t>
  </si>
  <si>
    <t>ATSKAITE par LSFP VKS LVM dāvinājuma (ziedojuma) līdzekļu (dotācijas) izlietojumu</t>
  </si>
  <si>
    <t>VKS LVM dāvinājuma (ziedojuma) līdzekļu (dotācijas) saņemšanai</t>
  </si>
  <si>
    <t>Latvijas Novusa federācija</t>
  </si>
  <si>
    <t>Sadarbības līgums Nr. 2.2.2.1-22/23</t>
  </si>
  <si>
    <t>04.,08.2022.</t>
  </si>
  <si>
    <t>19.03-14.05.</t>
  </si>
  <si>
    <t>LR Dubulspēļu čempionāts</t>
  </si>
  <si>
    <t>Administrācijas izdevumi</t>
  </si>
  <si>
    <t>17.06.-19.06.</t>
  </si>
  <si>
    <t>Valmiera</t>
  </si>
  <si>
    <t>dažādas pulsētas</t>
  </si>
  <si>
    <t>Starptautiskais turnīrs "FINSO"</t>
  </si>
  <si>
    <t>par 2022. gada aprīlis-jūlijs</t>
  </si>
  <si>
    <t>Sagatavotājs, telefons: Biruta Puriņa t.26306325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</si>
</sst>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4" xfId="1" applyFont="1" applyBorder="1" applyAlignment="1">
      <alignment horizontal="center" textRotation="90"/>
    </xf>
    <xf numFmtId="0" fontId="2" fillId="0" borderId="4" xfId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 applyAlignment="1"/>
    <xf numFmtId="2" fontId="10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2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Alignment="1"/>
    <xf numFmtId="2" fontId="2" fillId="0" borderId="0" xfId="0" applyNumberFormat="1" applyFont="1" applyAlignme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2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 applyAlignme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2" fontId="16" fillId="0" borderId="0" xfId="0" applyNumberFormat="1" applyFont="1"/>
    <xf numFmtId="0" fontId="9" fillId="2" borderId="1" xfId="0" applyFont="1" applyFill="1" applyBorder="1"/>
    <xf numFmtId="2" fontId="9" fillId="6" borderId="1" xfId="0" applyNumberFormat="1" applyFont="1" applyFill="1" applyBorder="1" applyAlignment="1"/>
    <xf numFmtId="2" fontId="6" fillId="3" borderId="14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2" fontId="9" fillId="2" borderId="1" xfId="0" applyNumberFormat="1" applyFont="1" applyFill="1" applyBorder="1" applyAlignment="1"/>
  </cellXfs>
  <cellStyles count="4">
    <cellStyle name="Hipersaite" xfId="2" builtinId="8"/>
    <cellStyle name="Normal 2" xfId="3" xr:uid="{D5066A31-A2D8-4F41-9C97-FA4B84EE3A0B}"/>
    <cellStyle name="Normal_Sheet1" xfId="1" xr:uid="{D750DCF2-35FB-4F01-AC4C-02FA4A3CCB46}"/>
    <cellStyle name="Parast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2"/>
  <sheetViews>
    <sheetView tabSelected="1" topLeftCell="A11" zoomScale="85" zoomScaleNormal="85" workbookViewId="0">
      <selection activeCell="F13" sqref="F13"/>
    </sheetView>
  </sheetViews>
  <sheetFormatPr defaultColWidth="11.44140625" defaultRowHeight="13.2" x14ac:dyDescent="0.25"/>
  <cols>
    <col min="1" max="1" width="5" style="3" customWidth="1"/>
    <col min="2" max="2" width="14" style="2" customWidth="1"/>
    <col min="3" max="3" width="25.44140625" style="2" customWidth="1"/>
    <col min="4" max="4" width="6.88671875" style="2" customWidth="1"/>
    <col min="5" max="5" width="15.44140625" style="2" customWidth="1"/>
    <col min="6" max="6" width="6.33203125" style="2" bestFit="1" customWidth="1"/>
    <col min="7" max="7" width="9.6640625" style="2" bestFit="1" customWidth="1"/>
    <col min="8" max="8" width="6.33203125" style="14" bestFit="1" customWidth="1"/>
    <col min="9" max="9" width="5.33203125" style="2" bestFit="1" customWidth="1"/>
    <col min="10" max="10" width="5.33203125" style="2" customWidth="1"/>
    <col min="11" max="11" width="5.33203125" style="2" bestFit="1" customWidth="1"/>
    <col min="12" max="12" width="7.44140625" style="2" bestFit="1" customWidth="1"/>
    <col min="13" max="13" width="6.33203125" style="2" bestFit="1" customWidth="1"/>
    <col min="14" max="14" width="9.6640625" style="2" bestFit="1" customWidth="1"/>
    <col min="15" max="15" width="5.33203125" style="2" customWidth="1"/>
    <col min="16" max="16" width="6" style="2" customWidth="1"/>
    <col min="17" max="18" width="5.33203125" style="2" customWidth="1"/>
    <col min="19" max="19" width="5.5546875" style="2" bestFit="1" customWidth="1"/>
    <col min="20" max="20" width="9.6640625" style="2" bestFit="1" customWidth="1"/>
    <col min="21" max="21" width="5.5546875" style="2" bestFit="1" customWidth="1"/>
    <col min="22" max="22" width="9.6640625" style="2" bestFit="1" customWidth="1"/>
    <col min="23" max="23" width="9" style="3" customWidth="1"/>
    <col min="24" max="24" width="14.88671875" style="3" customWidth="1"/>
    <col min="25" max="16384" width="11.44140625" style="3"/>
  </cols>
  <sheetData>
    <row r="1" spans="1:41" s="7" customFormat="1" ht="15.6" customHeight="1" x14ac:dyDescent="0.3">
      <c r="A1" s="97" t="s">
        <v>57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50" t="s">
        <v>52</v>
      </c>
      <c r="R1" s="150"/>
      <c r="S1" s="150"/>
      <c r="T1" s="150"/>
      <c r="U1" s="150"/>
      <c r="V1" s="150"/>
      <c r="W1" s="150"/>
      <c r="X1" s="26"/>
    </row>
    <row r="2" spans="1:41" s="7" customFormat="1" ht="15.6" x14ac:dyDescent="0.3">
      <c r="A2" s="97" t="s">
        <v>83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50"/>
      <c r="R2" s="150"/>
      <c r="S2" s="150"/>
      <c r="T2" s="150"/>
      <c r="U2" s="150"/>
      <c r="V2" s="150"/>
      <c r="W2" s="150"/>
      <c r="X2" s="26"/>
    </row>
    <row r="3" spans="1:41" s="7" customFormat="1" ht="12" customHeight="1" x14ac:dyDescent="0.25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8"/>
      <c r="R3" s="89"/>
      <c r="S3" s="89"/>
      <c r="T3" s="89"/>
      <c r="U3" s="26"/>
      <c r="V3" s="26"/>
      <c r="W3" s="26"/>
      <c r="X3" s="26"/>
    </row>
    <row r="4" spans="1:41" s="7" customFormat="1" ht="21.6" customHeight="1" x14ac:dyDescent="0.4">
      <c r="A4" s="161" t="s">
        <v>82</v>
      </c>
      <c r="B4" s="161"/>
      <c r="C4" s="161"/>
      <c r="D4" s="161"/>
      <c r="E4" s="161"/>
      <c r="F4" s="161"/>
      <c r="G4" s="161"/>
      <c r="H4" s="161"/>
      <c r="I4" s="161"/>
      <c r="J4" s="9"/>
      <c r="K4" s="9"/>
      <c r="L4" s="9"/>
      <c r="M4" s="9"/>
      <c r="N4" s="9"/>
      <c r="O4" s="9"/>
      <c r="P4" s="9"/>
      <c r="Q4" s="26"/>
    </row>
    <row r="5" spans="1:41" s="7" customFormat="1" ht="15.6" x14ac:dyDescent="0.3">
      <c r="A5" s="8"/>
      <c r="B5" s="9"/>
      <c r="C5" s="2" t="s">
        <v>63</v>
      </c>
      <c r="D5" s="9"/>
      <c r="F5" s="4"/>
      <c r="G5" s="9"/>
      <c r="H5" s="10"/>
      <c r="I5" s="9"/>
      <c r="J5" s="9"/>
      <c r="K5" s="9"/>
      <c r="L5" s="9"/>
      <c r="M5" s="9"/>
      <c r="N5" s="9"/>
      <c r="O5" s="9"/>
      <c r="P5" s="9"/>
      <c r="Q5" s="26"/>
    </row>
    <row r="6" spans="1:41" s="7" customFormat="1" ht="15.6" x14ac:dyDescent="0.3">
      <c r="A6" s="8"/>
      <c r="B6" s="42"/>
      <c r="C6" s="42"/>
      <c r="D6" s="42"/>
      <c r="F6" s="49"/>
      <c r="G6" s="42"/>
      <c r="H6" s="10"/>
      <c r="I6" s="42"/>
      <c r="J6" s="42"/>
      <c r="K6" s="42"/>
      <c r="L6" s="42"/>
      <c r="M6" s="42"/>
      <c r="N6" s="42"/>
      <c r="O6" s="42"/>
      <c r="P6" s="42"/>
      <c r="Q6" s="42"/>
    </row>
    <row r="7" spans="1:41" s="7" customFormat="1" ht="17.399999999999999" x14ac:dyDescent="0.3">
      <c r="A7" s="43" t="s">
        <v>65</v>
      </c>
      <c r="B7" s="43"/>
      <c r="C7" s="43"/>
      <c r="D7" s="43"/>
      <c r="E7" s="42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59" t="s">
        <v>23</v>
      </c>
      <c r="R7" s="159"/>
      <c r="S7" s="159"/>
      <c r="T7" s="159"/>
      <c r="U7" s="159"/>
      <c r="V7" s="159"/>
      <c r="W7" s="39"/>
    </row>
    <row r="8" spans="1:41" s="7" customFormat="1" ht="17.399999999999999" x14ac:dyDescent="0.3">
      <c r="A8" s="43" t="s">
        <v>78</v>
      </c>
      <c r="B8" s="43"/>
      <c r="C8" s="43"/>
      <c r="D8" s="43"/>
      <c r="E8" s="42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37"/>
      <c r="R8" s="160" t="s">
        <v>24</v>
      </c>
      <c r="S8" s="160"/>
      <c r="T8" s="160"/>
      <c r="U8" s="160"/>
      <c r="V8" s="160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3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5">
      <c r="A10" s="15"/>
      <c r="B10" s="5"/>
      <c r="C10" s="5"/>
      <c r="D10" s="17"/>
      <c r="E10" s="16" t="s">
        <v>8</v>
      </c>
      <c r="F10" s="28">
        <v>1110</v>
      </c>
      <c r="G10" s="36">
        <v>1150</v>
      </c>
      <c r="H10" s="36">
        <v>1210</v>
      </c>
      <c r="I10" s="11">
        <v>2110</v>
      </c>
      <c r="J10" s="11">
        <v>2120</v>
      </c>
      <c r="K10" s="36">
        <v>2210</v>
      </c>
      <c r="L10" s="11">
        <v>2220</v>
      </c>
      <c r="M10" s="11">
        <v>2230</v>
      </c>
      <c r="N10" s="28">
        <v>2240</v>
      </c>
      <c r="O10" s="36">
        <v>2250</v>
      </c>
      <c r="P10" s="11">
        <v>2260</v>
      </c>
      <c r="Q10" s="11">
        <v>2310</v>
      </c>
      <c r="R10" s="11">
        <v>2350</v>
      </c>
      <c r="S10" s="36">
        <v>2390</v>
      </c>
      <c r="T10" s="28">
        <v>3260</v>
      </c>
      <c r="U10" s="28">
        <v>5230</v>
      </c>
      <c r="V10" s="28">
        <v>7710</v>
      </c>
      <c r="W10" s="151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5">
      <c r="A11" s="100" t="s">
        <v>4</v>
      </c>
      <c r="B11" s="100" t="s">
        <v>25</v>
      </c>
      <c r="C11" s="100" t="s">
        <v>71</v>
      </c>
      <c r="D11" s="100" t="s">
        <v>3</v>
      </c>
      <c r="E11" s="101" t="s">
        <v>2</v>
      </c>
      <c r="F11" s="31" t="s">
        <v>9</v>
      </c>
      <c r="G11" s="12" t="s">
        <v>10</v>
      </c>
      <c r="H11" s="18" t="s">
        <v>5</v>
      </c>
      <c r="I11" s="32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3" t="s">
        <v>13</v>
      </c>
      <c r="O11" s="12" t="s">
        <v>14</v>
      </c>
      <c r="P11" s="31" t="s">
        <v>15</v>
      </c>
      <c r="Q11" s="12" t="s">
        <v>16</v>
      </c>
      <c r="R11" s="12" t="s">
        <v>17</v>
      </c>
      <c r="S11" s="12" t="s">
        <v>22</v>
      </c>
      <c r="T11" s="33" t="s">
        <v>18</v>
      </c>
      <c r="U11" s="34" t="s">
        <v>6</v>
      </c>
      <c r="V11" s="35" t="s">
        <v>19</v>
      </c>
      <c r="W11" s="152"/>
      <c r="AA11" s="40"/>
    </row>
    <row r="12" spans="1:41" s="38" customFormat="1" ht="17.100000000000001" customHeight="1" x14ac:dyDescent="0.2">
      <c r="A12" s="153" t="s">
        <v>61</v>
      </c>
      <c r="B12" s="154"/>
      <c r="C12" s="154"/>
      <c r="D12" s="154"/>
      <c r="E12" s="155"/>
      <c r="F12" s="46">
        <f t="shared" ref="F12:V12" si="0">SUM(F13:F22)</f>
        <v>0</v>
      </c>
      <c r="G12" s="46">
        <f t="shared" si="0"/>
        <v>613.52</v>
      </c>
      <c r="H12" s="46">
        <f t="shared" si="0"/>
        <v>127.39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713.75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743.7399999999999</v>
      </c>
      <c r="R12" s="46">
        <f t="shared" si="0"/>
        <v>0</v>
      </c>
      <c r="S12" s="46">
        <f t="shared" si="0"/>
        <v>0</v>
      </c>
      <c r="T12" s="46">
        <f t="shared" si="0"/>
        <v>0</v>
      </c>
      <c r="U12" s="46">
        <f t="shared" si="0"/>
        <v>0</v>
      </c>
      <c r="V12" s="46">
        <f t="shared" si="0"/>
        <v>0</v>
      </c>
      <c r="W12" s="140">
        <f>SUM(F12:V12)</f>
        <v>2198.3999999999996</v>
      </c>
      <c r="AA12" s="41"/>
    </row>
    <row r="13" spans="1:41" s="21" customFormat="1" ht="14.1" customHeight="1" x14ac:dyDescent="0.2">
      <c r="A13" s="102">
        <v>1</v>
      </c>
      <c r="B13" s="102" t="s">
        <v>85</v>
      </c>
      <c r="C13" s="144" t="s">
        <v>86</v>
      </c>
      <c r="D13" s="102">
        <v>280</v>
      </c>
      <c r="E13" s="102" t="s">
        <v>90</v>
      </c>
      <c r="F13" s="47"/>
      <c r="G13" s="47">
        <v>73.52</v>
      </c>
      <c r="H13" s="47"/>
      <c r="I13" s="47"/>
      <c r="J13" s="47"/>
      <c r="K13" s="47"/>
      <c r="L13" s="47"/>
      <c r="M13" s="179">
        <f>172.16+210</f>
        <v>382.15999999999997</v>
      </c>
      <c r="N13" s="47"/>
      <c r="O13" s="47"/>
      <c r="P13" s="47"/>
      <c r="Q13" s="179">
        <f>26.38+13.55</f>
        <v>39.93</v>
      </c>
      <c r="R13" s="47"/>
      <c r="S13" s="47"/>
      <c r="T13" s="47"/>
      <c r="U13" s="47"/>
      <c r="V13" s="47"/>
      <c r="W13" s="141">
        <f t="shared" ref="W13:W22" si="1">SUM(F13:V13)</f>
        <v>495.60999999999996</v>
      </c>
    </row>
    <row r="14" spans="1:41" s="21" customFormat="1" ht="14.1" customHeight="1" x14ac:dyDescent="0.2">
      <c r="A14" s="102">
        <v>2</v>
      </c>
      <c r="B14" s="102" t="s">
        <v>88</v>
      </c>
      <c r="C14" s="103" t="s">
        <v>91</v>
      </c>
      <c r="D14" s="102"/>
      <c r="E14" s="102" t="s">
        <v>89</v>
      </c>
      <c r="F14" s="47"/>
      <c r="G14" s="47">
        <v>540</v>
      </c>
      <c r="H14" s="47">
        <v>127.39</v>
      </c>
      <c r="I14" s="47"/>
      <c r="J14" s="47"/>
      <c r="K14" s="47"/>
      <c r="L14" s="47"/>
      <c r="M14" s="47">
        <v>331.59</v>
      </c>
      <c r="N14" s="47"/>
      <c r="O14" s="47"/>
      <c r="P14" s="47"/>
      <c r="Q14" s="47">
        <v>703.81</v>
      </c>
      <c r="R14" s="47"/>
      <c r="S14" s="47"/>
      <c r="T14" s="47"/>
      <c r="U14" s="47"/>
      <c r="V14" s="47"/>
      <c r="W14" s="141">
        <f t="shared" si="1"/>
        <v>1702.79</v>
      </c>
    </row>
    <row r="15" spans="1:41" s="21" customFormat="1" ht="14.1" customHeight="1" x14ac:dyDescent="0.2">
      <c r="A15" s="102">
        <v>3</v>
      </c>
      <c r="B15" s="102"/>
      <c r="C15" s="103"/>
      <c r="D15" s="102"/>
      <c r="E15" s="102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41">
        <f t="shared" si="1"/>
        <v>0</v>
      </c>
    </row>
    <row r="16" spans="1:41" s="21" customFormat="1" ht="14.1" customHeight="1" x14ac:dyDescent="0.2">
      <c r="A16" s="102">
        <v>4</v>
      </c>
      <c r="B16" s="102"/>
      <c r="C16" s="103"/>
      <c r="D16" s="102"/>
      <c r="E16" s="102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41">
        <f t="shared" si="1"/>
        <v>0</v>
      </c>
    </row>
    <row r="17" spans="1:27" s="21" customFormat="1" ht="14.1" customHeight="1" x14ac:dyDescent="0.2">
      <c r="A17" s="102">
        <v>5</v>
      </c>
      <c r="B17" s="102"/>
      <c r="C17" s="103"/>
      <c r="D17" s="102"/>
      <c r="E17" s="102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141">
        <f t="shared" si="1"/>
        <v>0</v>
      </c>
    </row>
    <row r="18" spans="1:27" s="21" customFormat="1" ht="14.1" customHeight="1" x14ac:dyDescent="0.2">
      <c r="A18" s="102">
        <v>6</v>
      </c>
      <c r="B18" s="102"/>
      <c r="C18" s="103"/>
      <c r="D18" s="102"/>
      <c r="E18" s="102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41">
        <f t="shared" si="1"/>
        <v>0</v>
      </c>
    </row>
    <row r="19" spans="1:27" s="21" customFormat="1" ht="14.1" customHeight="1" x14ac:dyDescent="0.2">
      <c r="A19" s="102">
        <v>7</v>
      </c>
      <c r="B19" s="102"/>
      <c r="C19" s="103"/>
      <c r="D19" s="102"/>
      <c r="E19" s="102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41">
        <f t="shared" si="1"/>
        <v>0</v>
      </c>
    </row>
    <row r="20" spans="1:27" s="21" customFormat="1" ht="14.1" customHeight="1" x14ac:dyDescent="0.2">
      <c r="A20" s="102">
        <v>8</v>
      </c>
      <c r="B20" s="102"/>
      <c r="C20" s="103"/>
      <c r="D20" s="102"/>
      <c r="E20" s="102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41">
        <f t="shared" si="1"/>
        <v>0</v>
      </c>
    </row>
    <row r="21" spans="1:27" s="21" customFormat="1" ht="14.1" customHeight="1" x14ac:dyDescent="0.2">
      <c r="A21" s="102">
        <v>9</v>
      </c>
      <c r="B21" s="102"/>
      <c r="C21" s="103"/>
      <c r="D21" s="102"/>
      <c r="E21" s="102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41">
        <f t="shared" si="1"/>
        <v>0</v>
      </c>
    </row>
    <row r="22" spans="1:27" s="21" customFormat="1" ht="14.1" customHeight="1" x14ac:dyDescent="0.2">
      <c r="A22" s="102">
        <v>10</v>
      </c>
      <c r="B22" s="102"/>
      <c r="C22" s="103"/>
      <c r="D22" s="102"/>
      <c r="E22" s="10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141">
        <f t="shared" si="1"/>
        <v>0</v>
      </c>
    </row>
    <row r="23" spans="1:27" s="38" customFormat="1" ht="17.100000000000001" customHeight="1" x14ac:dyDescent="0.2">
      <c r="A23" s="156" t="s">
        <v>79</v>
      </c>
      <c r="B23" s="157"/>
      <c r="C23" s="157"/>
      <c r="D23" s="157"/>
      <c r="E23" s="158"/>
      <c r="F23" s="46">
        <f t="shared" ref="F23:V23" si="2">SUM(F24:F24)</f>
        <v>495.15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>
        <f t="shared" si="2"/>
        <v>0</v>
      </c>
      <c r="K23" s="46">
        <f t="shared" si="2"/>
        <v>0</v>
      </c>
      <c r="L23" s="46">
        <f t="shared" si="2"/>
        <v>0</v>
      </c>
      <c r="M23" s="46">
        <f t="shared" si="2"/>
        <v>54.45</v>
      </c>
      <c r="N23" s="46">
        <f t="shared" si="2"/>
        <v>0</v>
      </c>
      <c r="O23" s="46">
        <f t="shared" si="2"/>
        <v>0</v>
      </c>
      <c r="P23" s="46">
        <f t="shared" si="2"/>
        <v>0</v>
      </c>
      <c r="Q23" s="46">
        <f t="shared" si="2"/>
        <v>0</v>
      </c>
      <c r="R23" s="46">
        <f t="shared" si="2"/>
        <v>0</v>
      </c>
      <c r="S23" s="46">
        <f t="shared" si="2"/>
        <v>0</v>
      </c>
      <c r="T23" s="46">
        <f t="shared" si="2"/>
        <v>0</v>
      </c>
      <c r="U23" s="46">
        <f t="shared" si="2"/>
        <v>0</v>
      </c>
      <c r="V23" s="46">
        <f t="shared" si="2"/>
        <v>0</v>
      </c>
      <c r="W23" s="140">
        <f>SUM(F23:V23)</f>
        <v>549.6</v>
      </c>
      <c r="AA23" s="41"/>
    </row>
    <row r="24" spans="1:27" s="21" customFormat="1" ht="14.1" customHeight="1" x14ac:dyDescent="0.25">
      <c r="A24" s="20">
        <v>1</v>
      </c>
      <c r="B24" s="29" t="s">
        <v>84</v>
      </c>
      <c r="C24" s="27" t="s">
        <v>87</v>
      </c>
      <c r="D24" s="30"/>
      <c r="E24" s="20"/>
      <c r="F24" s="47">
        <v>495.15</v>
      </c>
      <c r="G24" s="47"/>
      <c r="H24" s="47"/>
      <c r="I24" s="47"/>
      <c r="J24" s="47"/>
      <c r="K24" s="47"/>
      <c r="L24" s="47"/>
      <c r="M24" s="145">
        <v>54.45</v>
      </c>
      <c r="N24" s="47"/>
      <c r="O24" s="47"/>
      <c r="P24" s="47"/>
      <c r="Q24" s="47"/>
      <c r="R24" s="47"/>
      <c r="S24" s="47"/>
      <c r="T24" s="47"/>
      <c r="U24" s="47"/>
      <c r="V24" s="47"/>
      <c r="W24" s="141">
        <f t="shared" ref="W24" si="3">SUM(F24:V24)</f>
        <v>549.6</v>
      </c>
    </row>
    <row r="25" spans="1:27" s="21" customFormat="1" ht="14.1" customHeight="1" x14ac:dyDescent="0.2">
      <c r="A25" s="147" t="s">
        <v>0</v>
      </c>
      <c r="B25" s="148"/>
      <c r="C25" s="149"/>
      <c r="D25" s="45">
        <f>SUM(D13:D22)+D24</f>
        <v>280</v>
      </c>
      <c r="E25" s="22"/>
      <c r="F25" s="48">
        <f t="shared" ref="F25:V25" si="4">SUM(F23,F12)</f>
        <v>495.15</v>
      </c>
      <c r="G25" s="48">
        <f t="shared" si="4"/>
        <v>613.52</v>
      </c>
      <c r="H25" s="48">
        <f t="shared" si="4"/>
        <v>127.39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8">
        <f t="shared" si="4"/>
        <v>0</v>
      </c>
      <c r="M25" s="48">
        <f t="shared" si="4"/>
        <v>768.2</v>
      </c>
      <c r="N25" s="48">
        <f t="shared" si="4"/>
        <v>0</v>
      </c>
      <c r="O25" s="48">
        <f t="shared" si="4"/>
        <v>0</v>
      </c>
      <c r="P25" s="48">
        <f t="shared" si="4"/>
        <v>0</v>
      </c>
      <c r="Q25" s="48">
        <f t="shared" si="4"/>
        <v>743.7399999999999</v>
      </c>
      <c r="R25" s="48">
        <f t="shared" si="4"/>
        <v>0</v>
      </c>
      <c r="S25" s="48">
        <f t="shared" si="4"/>
        <v>0</v>
      </c>
      <c r="T25" s="48">
        <f t="shared" si="4"/>
        <v>0</v>
      </c>
      <c r="U25" s="48">
        <f t="shared" si="4"/>
        <v>0</v>
      </c>
      <c r="V25" s="48">
        <f t="shared" si="4"/>
        <v>0</v>
      </c>
      <c r="W25" s="140">
        <f>SUM(F25:V25)</f>
        <v>2748</v>
      </c>
      <c r="X25" s="23"/>
    </row>
    <row r="26" spans="1:27" ht="14.1" customHeight="1" x14ac:dyDescent="0.25">
      <c r="E26" s="24"/>
      <c r="F26" s="24"/>
      <c r="K26" s="14"/>
      <c r="M26" s="14"/>
      <c r="N26" s="14"/>
      <c r="O26" s="14"/>
      <c r="W26" s="51"/>
    </row>
    <row r="27" spans="1:27" x14ac:dyDescent="0.25">
      <c r="B27" s="6" t="s">
        <v>53</v>
      </c>
      <c r="C27" s="96"/>
      <c r="E27" s="24"/>
      <c r="F27" s="24"/>
      <c r="K27" s="14"/>
      <c r="M27" s="14"/>
      <c r="N27" s="14"/>
      <c r="O27" s="14"/>
      <c r="W27" s="51"/>
    </row>
    <row r="28" spans="1:27" x14ac:dyDescent="0.25">
      <c r="B28" s="1"/>
      <c r="E28" s="24"/>
      <c r="F28" s="24"/>
      <c r="K28" s="14"/>
      <c r="M28" s="14"/>
      <c r="N28" s="14"/>
      <c r="O28" s="14"/>
      <c r="W28" s="25">
        <v>2748</v>
      </c>
    </row>
    <row r="29" spans="1:27" x14ac:dyDescent="0.25">
      <c r="E29" s="24"/>
      <c r="F29" s="24"/>
      <c r="K29" s="14"/>
      <c r="M29" s="14"/>
      <c r="N29" s="14"/>
      <c r="O29" s="14"/>
    </row>
    <row r="30" spans="1:27" x14ac:dyDescent="0.25">
      <c r="A30" s="94"/>
      <c r="B30" s="94"/>
      <c r="C30" s="94"/>
      <c r="D30" s="94"/>
      <c r="E30" s="93"/>
      <c r="F30" s="93"/>
      <c r="G30" s="93"/>
      <c r="H30" s="93"/>
      <c r="I30" s="94"/>
      <c r="J30" s="94"/>
      <c r="K30" s="95"/>
      <c r="L30" s="94"/>
      <c r="M30" s="95"/>
      <c r="N30" s="95"/>
      <c r="O30" s="95"/>
      <c r="P30" s="94"/>
      <c r="U30" s="142">
        <v>0.2</v>
      </c>
      <c r="V30" s="44"/>
      <c r="W30" s="143">
        <v>549.6</v>
      </c>
    </row>
    <row r="31" spans="1:27" ht="14.1" customHeight="1" x14ac:dyDescent="0.25">
      <c r="E31" s="91"/>
      <c r="F31" s="91"/>
      <c r="G31" s="91"/>
      <c r="H31" s="92"/>
    </row>
    <row r="32" spans="1:27" ht="14.1" customHeight="1" x14ac:dyDescent="0.25"/>
  </sheetData>
  <mergeCells count="8">
    <mergeCell ref="A25:C25"/>
    <mergeCell ref="Q1:W2"/>
    <mergeCell ref="W10:W11"/>
    <mergeCell ref="A12:E12"/>
    <mergeCell ref="A23:E23"/>
    <mergeCell ref="Q7:V7"/>
    <mergeCell ref="R8:V8"/>
    <mergeCell ref="A4:I4"/>
  </mergeCells>
  <phoneticPr fontId="1" type="noConversion"/>
  <hyperlinks>
    <hyperlink ref="R8" r:id="rId1" xr:uid="{B5F534D6-1ACD-41D8-A29E-5A7B77CADD3B}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&amp;CVKS Latvijas valsts meži dāvinājuma (ziedojuma) līdzekļi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7081F-F578-456C-B641-9C5A03F860E4}">
  <dimension ref="A1:F41"/>
  <sheetViews>
    <sheetView topLeftCell="A7" workbookViewId="0">
      <selection activeCell="D15" sqref="D15"/>
    </sheetView>
  </sheetViews>
  <sheetFormatPr defaultColWidth="11.44140625" defaultRowHeight="13.2" x14ac:dyDescent="0.25"/>
  <cols>
    <col min="1" max="1" width="5.33203125" style="3" customWidth="1"/>
    <col min="2" max="2" width="9.44140625" style="3" customWidth="1"/>
    <col min="3" max="3" width="18.6640625" style="3" customWidth="1"/>
    <col min="4" max="4" width="18.5546875" style="3" customWidth="1"/>
    <col min="5" max="5" width="11.88671875" style="3" customWidth="1"/>
    <col min="6" max="6" width="17.33203125" style="3" customWidth="1"/>
    <col min="7" max="16384" width="11.44140625" style="3"/>
  </cols>
  <sheetData>
    <row r="1" spans="1:6" s="7" customFormat="1" ht="19.5" customHeight="1" x14ac:dyDescent="0.3">
      <c r="A1" s="97" t="s">
        <v>59</v>
      </c>
      <c r="E1" s="163" t="s">
        <v>58</v>
      </c>
      <c r="F1" s="163"/>
    </row>
    <row r="2" spans="1:6" s="7" customFormat="1" ht="19.5" customHeight="1" x14ac:dyDescent="0.3">
      <c r="A2" s="97" t="str">
        <f>Tāme!A2</f>
        <v>Sadarbības līgums Nr. 2.2.2.1-22/23</v>
      </c>
      <c r="E2" s="163"/>
      <c r="F2" s="163"/>
    </row>
    <row r="3" spans="1:6" s="7" customFormat="1" ht="16.5" customHeight="1" x14ac:dyDescent="0.25"/>
    <row r="4" spans="1:6" s="7" customFormat="1" ht="16.5" customHeight="1" x14ac:dyDescent="0.25">
      <c r="E4" s="169"/>
      <c r="F4" s="169"/>
    </row>
    <row r="5" spans="1:6" s="7" customFormat="1" ht="29.4" customHeight="1" x14ac:dyDescent="0.3">
      <c r="A5" s="170"/>
      <c r="B5" s="170"/>
      <c r="C5" s="170"/>
      <c r="D5" s="170"/>
      <c r="E5" s="170"/>
      <c r="F5" s="170"/>
    </row>
    <row r="6" spans="1:6" s="7" customFormat="1" ht="18" customHeight="1" x14ac:dyDescent="0.25">
      <c r="B6" s="168" t="s">
        <v>63</v>
      </c>
      <c r="C6" s="168"/>
      <c r="D6" s="168"/>
      <c r="E6" s="168"/>
      <c r="F6" s="168"/>
    </row>
    <row r="7" spans="1:6" s="7" customFormat="1" ht="18" customHeight="1" x14ac:dyDescent="0.25">
      <c r="B7" s="124"/>
      <c r="C7" s="124"/>
      <c r="D7" s="124"/>
      <c r="E7" s="124"/>
      <c r="F7" s="124"/>
    </row>
    <row r="8" spans="1:6" s="7" customFormat="1" ht="15.6" x14ac:dyDescent="0.3">
      <c r="A8" s="166" t="s">
        <v>64</v>
      </c>
      <c r="B8" s="166"/>
      <c r="C8" s="166"/>
      <c r="D8" s="166"/>
      <c r="E8" s="166"/>
      <c r="F8" s="166"/>
    </row>
    <row r="9" spans="1:6" s="7" customFormat="1" ht="15.6" x14ac:dyDescent="0.3">
      <c r="A9" s="167" t="s">
        <v>81</v>
      </c>
      <c r="B9" s="167"/>
      <c r="C9" s="167"/>
      <c r="D9" s="167"/>
      <c r="E9" s="167"/>
      <c r="F9" s="167"/>
    </row>
    <row r="10" spans="1:6" ht="15" x14ac:dyDescent="0.25">
      <c r="B10" s="7"/>
      <c r="C10" s="7"/>
      <c r="D10" s="7"/>
      <c r="E10" s="7"/>
      <c r="F10" s="7"/>
    </row>
    <row r="11" spans="1:6" ht="15.75" customHeight="1" x14ac:dyDescent="0.25">
      <c r="B11" s="50"/>
      <c r="C11" s="50"/>
      <c r="D11" s="50"/>
      <c r="E11" s="50"/>
      <c r="F11" s="50"/>
    </row>
    <row r="12" spans="1:6" s="51" customFormat="1" ht="15.6" x14ac:dyDescent="0.25">
      <c r="B12" s="52" t="s">
        <v>27</v>
      </c>
      <c r="C12" s="52" t="s">
        <v>35</v>
      </c>
      <c r="D12" s="52" t="s">
        <v>28</v>
      </c>
      <c r="E12" s="53" t="s">
        <v>29</v>
      </c>
    </row>
    <row r="13" spans="1:6" ht="30.9" customHeight="1" x14ac:dyDescent="0.25">
      <c r="B13" s="54" t="s">
        <v>30</v>
      </c>
      <c r="C13" s="54" t="s">
        <v>36</v>
      </c>
      <c r="D13" s="55">
        <v>0</v>
      </c>
      <c r="E13" s="56">
        <f>D13/D$17*100</f>
        <v>0</v>
      </c>
    </row>
    <row r="14" spans="1:6" ht="30.9" customHeight="1" x14ac:dyDescent="0.25">
      <c r="B14" s="54" t="s">
        <v>31</v>
      </c>
      <c r="C14" s="54" t="s">
        <v>37</v>
      </c>
      <c r="D14" s="55">
        <v>2748</v>
      </c>
      <c r="E14" s="56">
        <f>D14/D$17*100</f>
        <v>100</v>
      </c>
    </row>
    <row r="15" spans="1:6" ht="30.9" customHeight="1" x14ac:dyDescent="0.25">
      <c r="B15" s="54" t="s">
        <v>32</v>
      </c>
      <c r="C15" s="54" t="s">
        <v>38</v>
      </c>
      <c r="D15" s="55">
        <v>0</v>
      </c>
      <c r="E15" s="56">
        <f>D15/D$17*100</f>
        <v>0</v>
      </c>
    </row>
    <row r="16" spans="1:6" ht="30.9" customHeight="1" x14ac:dyDescent="0.25">
      <c r="B16" s="54" t="s">
        <v>33</v>
      </c>
      <c r="C16" s="54" t="s">
        <v>39</v>
      </c>
      <c r="D16" s="55">
        <v>0</v>
      </c>
      <c r="E16" s="56">
        <f>D16/D$17*100</f>
        <v>0</v>
      </c>
    </row>
    <row r="17" spans="1:6" ht="30.9" customHeight="1" x14ac:dyDescent="0.3">
      <c r="B17" s="164" t="s">
        <v>0</v>
      </c>
      <c r="C17" s="165"/>
      <c r="D17" s="57">
        <f>SUM(D13:D16)</f>
        <v>2748</v>
      </c>
      <c r="E17" s="57">
        <f>SUM(E13:E16)</f>
        <v>100</v>
      </c>
    </row>
    <row r="18" spans="1:6" ht="15" x14ac:dyDescent="0.25">
      <c r="B18" s="7"/>
      <c r="C18" s="7"/>
      <c r="D18" s="58" t="s">
        <v>34</v>
      </c>
      <c r="E18" s="7"/>
      <c r="F18" s="7"/>
    </row>
    <row r="19" spans="1:6" ht="15" x14ac:dyDescent="0.25">
      <c r="B19" s="7"/>
      <c r="C19" s="7"/>
      <c r="D19" s="58"/>
      <c r="E19" s="7"/>
      <c r="F19" s="7"/>
    </row>
    <row r="20" spans="1:6" ht="15" x14ac:dyDescent="0.25">
      <c r="B20" s="7"/>
      <c r="C20" s="7"/>
      <c r="D20" s="58"/>
      <c r="E20" s="7"/>
      <c r="F20" s="7"/>
    </row>
    <row r="21" spans="1:6" ht="15" x14ac:dyDescent="0.25">
      <c r="B21" s="7"/>
      <c r="C21" s="7"/>
      <c r="D21" s="58"/>
      <c r="E21" s="7"/>
      <c r="F21" s="7"/>
    </row>
    <row r="22" spans="1:6" ht="15" x14ac:dyDescent="0.25">
      <c r="B22" s="7"/>
      <c r="C22" s="7"/>
      <c r="D22" s="58"/>
      <c r="E22" s="7"/>
      <c r="F22" s="7"/>
    </row>
    <row r="23" spans="1:6" ht="15" x14ac:dyDescent="0.25">
      <c r="B23" s="7"/>
      <c r="C23" s="7"/>
      <c r="D23" s="7"/>
      <c r="E23" s="7"/>
      <c r="F23" s="7"/>
    </row>
    <row r="24" spans="1:6" x14ac:dyDescent="0.25">
      <c r="A24" s="1" t="s">
        <v>53</v>
      </c>
      <c r="C24" s="59"/>
    </row>
    <row r="25" spans="1:6" x14ac:dyDescent="0.25">
      <c r="B25" s="1"/>
      <c r="C25" s="2"/>
    </row>
    <row r="41" spans="1:6" ht="23.4" customHeight="1" x14ac:dyDescent="0.25">
      <c r="A41" s="162"/>
      <c r="B41" s="162"/>
      <c r="C41" s="162"/>
      <c r="D41" s="162"/>
      <c r="E41" s="162"/>
      <c r="F41" s="162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&amp;CVKS Latvijas valsts meži dāvinājuma (ziedojuma) līdzekļi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C9D6-16F6-40BE-B9FC-A137F2F0EB0E}">
  <sheetPr>
    <pageSetUpPr fitToPage="1"/>
  </sheetPr>
  <dimension ref="A1:G84"/>
  <sheetViews>
    <sheetView topLeftCell="A49" zoomScale="98" zoomScaleNormal="98" workbookViewId="0">
      <selection activeCell="E76" sqref="E76"/>
    </sheetView>
  </sheetViews>
  <sheetFormatPr defaultColWidth="8.6640625" defaultRowHeight="13.2" x14ac:dyDescent="0.25"/>
  <cols>
    <col min="1" max="1" width="6.5546875" style="3" customWidth="1"/>
    <col min="2" max="2" width="46.44140625" style="3" customWidth="1"/>
    <col min="3" max="3" width="12.88671875" style="3" customWidth="1"/>
    <col min="4" max="4" width="13.88671875" style="3" customWidth="1"/>
    <col min="5" max="5" width="14.109375" style="3" customWidth="1"/>
    <col min="6" max="16384" width="8.6640625" style="3"/>
  </cols>
  <sheetData>
    <row r="1" spans="1:5" s="7" customFormat="1" ht="15.6" x14ac:dyDescent="0.3">
      <c r="A1" s="97" t="s">
        <v>60</v>
      </c>
    </row>
    <row r="2" spans="1:5" s="7" customFormat="1" ht="15.6" x14ac:dyDescent="0.3">
      <c r="A2" s="97" t="str">
        <f>Tāme!A2</f>
        <v>Sadarbības līgums Nr. 2.2.2.1-22/23</v>
      </c>
    </row>
    <row r="3" spans="1:5" s="7" customFormat="1" ht="33" customHeight="1" x14ac:dyDescent="0.3">
      <c r="A3" s="170"/>
      <c r="B3" s="170"/>
      <c r="C3" s="170"/>
      <c r="D3" s="170"/>
      <c r="E3" s="170"/>
    </row>
    <row r="4" spans="1:5" x14ac:dyDescent="0.25">
      <c r="A4" s="174" t="s">
        <v>63</v>
      </c>
      <c r="B4" s="174"/>
      <c r="C4" s="174"/>
      <c r="D4" s="174"/>
      <c r="E4" s="174"/>
    </row>
    <row r="5" spans="1:5" s="7" customFormat="1" ht="8.4" customHeight="1" x14ac:dyDescent="0.3">
      <c r="A5" s="98"/>
      <c r="B5" s="98"/>
      <c r="C5" s="98"/>
      <c r="D5" s="98"/>
      <c r="E5" s="98"/>
    </row>
    <row r="6" spans="1:5" s="7" customFormat="1" ht="15" customHeight="1" x14ac:dyDescent="0.25">
      <c r="A6" s="175" t="s">
        <v>80</v>
      </c>
      <c r="B6" s="175"/>
      <c r="C6" s="175"/>
      <c r="D6" s="175"/>
      <c r="E6" s="175"/>
    </row>
    <row r="7" spans="1:5" s="7" customFormat="1" ht="15" customHeight="1" x14ac:dyDescent="0.3">
      <c r="A7" s="166" t="s">
        <v>75</v>
      </c>
      <c r="B7" s="166"/>
      <c r="C7" s="166"/>
      <c r="D7" s="166"/>
      <c r="E7" s="125" t="s">
        <v>74</v>
      </c>
    </row>
    <row r="8" spans="1:5" s="7" customFormat="1" ht="13.5" customHeight="1" x14ac:dyDescent="0.3">
      <c r="A8" s="166"/>
      <c r="B8" s="166"/>
      <c r="C8" s="166"/>
      <c r="D8" s="166"/>
      <c r="E8" s="166"/>
    </row>
    <row r="9" spans="1:5" s="7" customFormat="1" ht="15.6" customHeight="1" x14ac:dyDescent="0.3">
      <c r="A9" s="7" t="s">
        <v>92</v>
      </c>
      <c r="B9" s="42"/>
      <c r="D9" s="126"/>
      <c r="E9" s="104"/>
    </row>
    <row r="10" spans="1:5" ht="6.9" customHeight="1" thickBot="1" x14ac:dyDescent="0.3">
      <c r="A10" s="61"/>
      <c r="B10" s="60"/>
      <c r="C10" s="62"/>
    </row>
    <row r="11" spans="1:5" ht="60.6" customHeight="1" x14ac:dyDescent="0.25">
      <c r="A11" s="135" t="s">
        <v>40</v>
      </c>
      <c r="B11" s="136" t="s">
        <v>41</v>
      </c>
      <c r="C11" s="136" t="s">
        <v>42</v>
      </c>
      <c r="D11" s="136" t="s">
        <v>43</v>
      </c>
      <c r="E11" s="137" t="s">
        <v>44</v>
      </c>
    </row>
    <row r="12" spans="1:5" ht="13.8" x14ac:dyDescent="0.25">
      <c r="A12" s="11"/>
      <c r="B12" s="63" t="s">
        <v>45</v>
      </c>
      <c r="C12" s="17"/>
      <c r="D12" s="64">
        <v>0</v>
      </c>
      <c r="E12" s="65">
        <f>D32</f>
        <v>0</v>
      </c>
    </row>
    <row r="13" spans="1:5" ht="13.8" x14ac:dyDescent="0.25">
      <c r="A13" s="11"/>
      <c r="B13" s="66" t="s">
        <v>46</v>
      </c>
      <c r="C13" s="67">
        <v>0</v>
      </c>
      <c r="D13" s="67">
        <v>0</v>
      </c>
      <c r="E13" s="146">
        <v>2748</v>
      </c>
    </row>
    <row r="14" spans="1:5" ht="20.399999999999999" customHeight="1" x14ac:dyDescent="0.25">
      <c r="A14" s="68">
        <v>1110</v>
      </c>
      <c r="B14" s="69" t="s">
        <v>9</v>
      </c>
      <c r="C14" s="70">
        <v>495.15</v>
      </c>
      <c r="D14" s="70">
        <v>0</v>
      </c>
      <c r="E14" s="71">
        <f>174+205.8+115.35</f>
        <v>495.15</v>
      </c>
    </row>
    <row r="15" spans="1:5" ht="32.4" customHeight="1" x14ac:dyDescent="0.25">
      <c r="A15" s="68">
        <v>1150</v>
      </c>
      <c r="B15" s="72" t="s">
        <v>10</v>
      </c>
      <c r="C15" s="70">
        <v>613.52</v>
      </c>
      <c r="D15" s="70">
        <v>0</v>
      </c>
      <c r="E15" s="71">
        <f>73.52+100.84+120.41+153.12+165.63</f>
        <v>613.52</v>
      </c>
    </row>
    <row r="16" spans="1:5" ht="20.399999999999999" customHeight="1" x14ac:dyDescent="0.25">
      <c r="A16" s="68">
        <v>1210</v>
      </c>
      <c r="B16" s="72" t="s">
        <v>5</v>
      </c>
      <c r="C16" s="70">
        <v>127.39</v>
      </c>
      <c r="D16" s="70">
        <v>0</v>
      </c>
      <c r="E16" s="71">
        <v>116.3</v>
      </c>
    </row>
    <row r="17" spans="1:5" ht="20.399999999999999" customHeight="1" x14ac:dyDescent="0.25">
      <c r="A17" s="68">
        <v>2110</v>
      </c>
      <c r="B17" s="72" t="s">
        <v>20</v>
      </c>
      <c r="C17" s="70">
        <v>0</v>
      </c>
      <c r="D17" s="70">
        <v>0</v>
      </c>
      <c r="E17" s="71">
        <v>0</v>
      </c>
    </row>
    <row r="18" spans="1:5" ht="20.399999999999999" customHeight="1" x14ac:dyDescent="0.25">
      <c r="A18" s="68">
        <v>2120</v>
      </c>
      <c r="B18" s="72" t="s">
        <v>21</v>
      </c>
      <c r="C18" s="70">
        <v>0</v>
      </c>
      <c r="D18" s="70">
        <v>0</v>
      </c>
      <c r="E18" s="71">
        <v>0</v>
      </c>
    </row>
    <row r="19" spans="1:5" ht="20.399999999999999" customHeight="1" x14ac:dyDescent="0.25">
      <c r="A19" s="68">
        <v>2210</v>
      </c>
      <c r="B19" s="69" t="s">
        <v>7</v>
      </c>
      <c r="C19" s="70">
        <v>0</v>
      </c>
      <c r="D19" s="70">
        <v>0</v>
      </c>
      <c r="E19" s="71">
        <v>0</v>
      </c>
    </row>
    <row r="20" spans="1:5" ht="20.399999999999999" customHeight="1" x14ac:dyDescent="0.25">
      <c r="A20" s="68">
        <v>2220</v>
      </c>
      <c r="B20" s="69" t="s">
        <v>11</v>
      </c>
      <c r="C20" s="70">
        <v>0</v>
      </c>
      <c r="D20" s="70">
        <v>0</v>
      </c>
      <c r="E20" s="71">
        <v>0</v>
      </c>
    </row>
    <row r="21" spans="1:5" ht="20.399999999999999" customHeight="1" x14ac:dyDescent="0.25">
      <c r="A21" s="68">
        <v>2230</v>
      </c>
      <c r="B21" s="72" t="s">
        <v>12</v>
      </c>
      <c r="C21" s="70">
        <v>768.2</v>
      </c>
      <c r="D21" s="70">
        <v>0</v>
      </c>
      <c r="E21" s="71">
        <f>210+172.16+331.59+54.45</f>
        <v>768.2</v>
      </c>
    </row>
    <row r="22" spans="1:5" ht="26.4" x14ac:dyDescent="0.25">
      <c r="A22" s="68">
        <v>2240</v>
      </c>
      <c r="B22" s="73" t="s">
        <v>13</v>
      </c>
      <c r="C22" s="70">
        <v>0</v>
      </c>
      <c r="D22" s="70">
        <v>0</v>
      </c>
      <c r="E22" s="71">
        <v>0</v>
      </c>
    </row>
    <row r="23" spans="1:5" ht="20.399999999999999" customHeight="1" x14ac:dyDescent="0.25">
      <c r="A23" s="68">
        <v>2250</v>
      </c>
      <c r="B23" s="69" t="s">
        <v>14</v>
      </c>
      <c r="C23" s="70">
        <v>0</v>
      </c>
      <c r="D23" s="70">
        <v>0</v>
      </c>
      <c r="E23" s="71">
        <v>0</v>
      </c>
    </row>
    <row r="24" spans="1:5" ht="20.399999999999999" customHeight="1" x14ac:dyDescent="0.25">
      <c r="A24" s="68">
        <v>2260</v>
      </c>
      <c r="B24" s="69" t="s">
        <v>15</v>
      </c>
      <c r="C24" s="70">
        <v>0</v>
      </c>
      <c r="D24" s="70">
        <v>0</v>
      </c>
      <c r="E24" s="71">
        <v>0</v>
      </c>
    </row>
    <row r="25" spans="1:5" ht="20.399999999999999" customHeight="1" x14ac:dyDescent="0.25">
      <c r="A25" s="68">
        <v>2310</v>
      </c>
      <c r="B25" s="72" t="s">
        <v>16</v>
      </c>
      <c r="C25" s="70">
        <v>743.74</v>
      </c>
      <c r="D25" s="70">
        <v>0</v>
      </c>
      <c r="E25" s="71">
        <f>39.93+145.51+558.3+11.09</f>
        <v>754.83</v>
      </c>
    </row>
    <row r="26" spans="1:5" ht="20.399999999999999" customHeight="1" x14ac:dyDescent="0.25">
      <c r="A26" s="68">
        <v>2350</v>
      </c>
      <c r="B26" s="69" t="s">
        <v>17</v>
      </c>
      <c r="C26" s="70">
        <v>0</v>
      </c>
      <c r="D26" s="70">
        <v>0</v>
      </c>
      <c r="E26" s="71">
        <v>0</v>
      </c>
    </row>
    <row r="27" spans="1:5" ht="20.399999999999999" customHeight="1" x14ac:dyDescent="0.25">
      <c r="A27" s="68">
        <v>2390</v>
      </c>
      <c r="B27" s="69" t="s">
        <v>47</v>
      </c>
      <c r="C27" s="70">
        <v>0</v>
      </c>
      <c r="D27" s="70">
        <v>0</v>
      </c>
      <c r="E27" s="71">
        <v>0</v>
      </c>
    </row>
    <row r="28" spans="1:5" ht="25.5" customHeight="1" x14ac:dyDescent="0.25">
      <c r="A28" s="68">
        <v>3260</v>
      </c>
      <c r="B28" s="73" t="s">
        <v>48</v>
      </c>
      <c r="C28" s="70">
        <v>0</v>
      </c>
      <c r="D28" s="70">
        <v>0</v>
      </c>
      <c r="E28" s="71">
        <v>0</v>
      </c>
    </row>
    <row r="29" spans="1:5" ht="20.399999999999999" customHeight="1" x14ac:dyDescent="0.25">
      <c r="A29" s="68">
        <v>5230</v>
      </c>
      <c r="B29" s="74" t="s">
        <v>6</v>
      </c>
      <c r="C29" s="70">
        <v>0</v>
      </c>
      <c r="D29" s="70">
        <v>0</v>
      </c>
      <c r="E29" s="71">
        <v>0</v>
      </c>
    </row>
    <row r="30" spans="1:5" ht="24.6" customHeight="1" x14ac:dyDescent="0.25">
      <c r="A30" s="68">
        <v>7710</v>
      </c>
      <c r="B30" s="73" t="s">
        <v>19</v>
      </c>
      <c r="C30" s="70">
        <v>0</v>
      </c>
      <c r="D30" s="70">
        <v>0</v>
      </c>
      <c r="E30" s="71">
        <v>0</v>
      </c>
    </row>
    <row r="31" spans="1:5" ht="20.399999999999999" customHeight="1" x14ac:dyDescent="0.25">
      <c r="A31" s="75"/>
      <c r="B31" s="66" t="s">
        <v>49</v>
      </c>
      <c r="C31" s="76">
        <f>SUM(C14:C30)</f>
        <v>2748</v>
      </c>
      <c r="D31" s="76">
        <f>SUM(D14:D30)</f>
        <v>0</v>
      </c>
      <c r="E31" s="77">
        <f>SUM(E14:E30)</f>
        <v>2748</v>
      </c>
    </row>
    <row r="32" spans="1:5" ht="14.4" thickBot="1" x14ac:dyDescent="0.3">
      <c r="A32" s="78"/>
      <c r="B32" s="79" t="s">
        <v>50</v>
      </c>
      <c r="C32" s="80"/>
      <c r="D32" s="81">
        <f>D12+D13-D31</f>
        <v>0</v>
      </c>
      <c r="E32" s="82">
        <f>E12+E13-E31</f>
        <v>0</v>
      </c>
    </row>
    <row r="33" spans="1:7" ht="8.4" customHeight="1" x14ac:dyDescent="0.25">
      <c r="A33" s="177"/>
      <c r="B33" s="178"/>
      <c r="C33" s="178"/>
      <c r="D33" s="178"/>
      <c r="E33" s="178"/>
    </row>
    <row r="34" spans="1:7" ht="12.6" customHeight="1" x14ac:dyDescent="0.25">
      <c r="A34" s="127" t="s">
        <v>54</v>
      </c>
      <c r="B34" s="127"/>
      <c r="C34" s="128"/>
      <c r="D34" s="1"/>
      <c r="E34" s="129"/>
    </row>
    <row r="35" spans="1:7" x14ac:dyDescent="0.25">
      <c r="A35" s="130"/>
      <c r="B35" s="131"/>
      <c r="C35" s="132"/>
      <c r="D35" s="132"/>
      <c r="E35" s="132"/>
    </row>
    <row r="36" spans="1:7" x14ac:dyDescent="0.25">
      <c r="A36" s="130"/>
      <c r="B36" s="131"/>
      <c r="C36" s="132"/>
      <c r="D36" s="132"/>
      <c r="E36" s="132"/>
    </row>
    <row r="37" spans="1:7" x14ac:dyDescent="0.25">
      <c r="A37" s="83" t="s">
        <v>51</v>
      </c>
      <c r="B37" s="51"/>
      <c r="D37" s="51"/>
      <c r="E37" s="51"/>
    </row>
    <row r="38" spans="1:7" x14ac:dyDescent="0.25">
      <c r="A38" s="83" t="s">
        <v>70</v>
      </c>
      <c r="B38" s="84"/>
      <c r="C38" s="84"/>
      <c r="D38" s="85"/>
      <c r="E38" s="133"/>
    </row>
    <row r="39" spans="1:7" s="105" customFormat="1" x14ac:dyDescent="0.25">
      <c r="A39" s="173" t="s">
        <v>69</v>
      </c>
      <c r="B39" s="173"/>
      <c r="C39" s="173"/>
      <c r="D39" s="173"/>
      <c r="E39" s="134"/>
    </row>
    <row r="40" spans="1:7" x14ac:dyDescent="0.25">
      <c r="A40" s="107"/>
      <c r="B40" s="107"/>
      <c r="C40" s="107"/>
      <c r="D40" s="107"/>
      <c r="E40" s="108"/>
      <c r="F40" s="105"/>
      <c r="G40" s="105"/>
    </row>
    <row r="41" spans="1:7" x14ac:dyDescent="0.25">
      <c r="A41" s="107"/>
      <c r="B41" s="107"/>
      <c r="C41" s="107"/>
      <c r="D41" s="107"/>
      <c r="E41" s="108"/>
      <c r="F41" s="105"/>
      <c r="G41" s="105"/>
    </row>
    <row r="42" spans="1:7" x14ac:dyDescent="0.25">
      <c r="A42" s="107"/>
      <c r="B42" s="107"/>
      <c r="C42" s="107"/>
      <c r="D42" s="107"/>
      <c r="E42" s="108"/>
      <c r="F42" s="105"/>
      <c r="G42" s="105"/>
    </row>
    <row r="43" spans="1:7" x14ac:dyDescent="0.25">
      <c r="A43" s="107"/>
      <c r="B43" s="107"/>
      <c r="C43" s="107"/>
      <c r="D43" s="107"/>
      <c r="E43" s="108"/>
      <c r="F43" s="105"/>
      <c r="G43" s="105"/>
    </row>
    <row r="44" spans="1:7" x14ac:dyDescent="0.25">
      <c r="A44" s="107"/>
      <c r="B44" s="107"/>
      <c r="C44" s="107"/>
      <c r="D44" s="107"/>
      <c r="E44" s="108"/>
      <c r="F44" s="105"/>
      <c r="G44" s="105"/>
    </row>
    <row r="45" spans="1:7" x14ac:dyDescent="0.25">
      <c r="A45" s="107"/>
      <c r="B45" s="107"/>
      <c r="C45" s="107"/>
      <c r="D45" s="107"/>
      <c r="E45" s="108"/>
      <c r="F45" s="105"/>
      <c r="G45" s="105"/>
    </row>
    <row r="46" spans="1:7" x14ac:dyDescent="0.25">
      <c r="A46" s="107"/>
      <c r="B46" s="107"/>
      <c r="C46" s="107"/>
      <c r="D46" s="107"/>
      <c r="E46" s="108"/>
      <c r="F46" s="105"/>
      <c r="G46" s="105"/>
    </row>
    <row r="47" spans="1:7" x14ac:dyDescent="0.25">
      <c r="A47" s="84"/>
      <c r="B47" s="84"/>
      <c r="C47" s="84"/>
      <c r="D47" s="84"/>
      <c r="E47" s="86"/>
    </row>
    <row r="48" spans="1:7" x14ac:dyDescent="0.25">
      <c r="A48" s="84"/>
      <c r="B48" s="84"/>
      <c r="C48" s="84"/>
      <c r="D48" s="84"/>
      <c r="E48" s="86"/>
    </row>
    <row r="49" spans="1:7" ht="15.75" customHeight="1" x14ac:dyDescent="0.25">
      <c r="A49" s="121" t="str">
        <f>A2</f>
        <v>Sadarbības līgums Nr. 2.2.2.1-22/23</v>
      </c>
      <c r="B49" s="84"/>
      <c r="C49" s="84"/>
      <c r="D49" s="84"/>
      <c r="E49" s="86"/>
    </row>
    <row r="50" spans="1:7" x14ac:dyDescent="0.25">
      <c r="A50" s="84"/>
      <c r="B50" s="84"/>
      <c r="C50" s="84"/>
      <c r="D50" s="84"/>
      <c r="E50" s="86"/>
    </row>
    <row r="51" spans="1:7" ht="20.100000000000001" customHeight="1" x14ac:dyDescent="0.3">
      <c r="A51" s="170">
        <f>A3</f>
        <v>0</v>
      </c>
      <c r="B51" s="170"/>
      <c r="C51" s="170"/>
      <c r="D51" s="170"/>
      <c r="E51" s="170"/>
    </row>
    <row r="52" spans="1:7" x14ac:dyDescent="0.25">
      <c r="A52" s="174" t="s">
        <v>63</v>
      </c>
      <c r="B52" s="174"/>
      <c r="C52" s="174"/>
      <c r="D52" s="174"/>
      <c r="E52" s="174"/>
    </row>
    <row r="53" spans="1:7" x14ac:dyDescent="0.25">
      <c r="A53" s="84"/>
      <c r="B53" s="84"/>
      <c r="C53" s="84"/>
      <c r="D53" s="84"/>
      <c r="E53" s="86"/>
    </row>
    <row r="54" spans="1:7" ht="13.8" x14ac:dyDescent="0.25">
      <c r="A54" s="175" t="s">
        <v>80</v>
      </c>
      <c r="B54" s="175"/>
      <c r="C54" s="175"/>
      <c r="D54" s="175"/>
      <c r="E54" s="175"/>
      <c r="F54" s="106"/>
      <c r="G54" s="106" t="s">
        <v>66</v>
      </c>
    </row>
    <row r="55" spans="1:7" ht="13.8" x14ac:dyDescent="0.25">
      <c r="A55" s="175" t="s">
        <v>76</v>
      </c>
      <c r="B55" s="175"/>
      <c r="C55" s="175"/>
      <c r="D55" s="175"/>
      <c r="E55" s="119"/>
      <c r="G55" s="106"/>
    </row>
    <row r="56" spans="1:7" ht="13.8" x14ac:dyDescent="0.25">
      <c r="A56" s="99"/>
      <c r="B56" s="99"/>
      <c r="C56" s="99"/>
      <c r="D56" s="99"/>
      <c r="E56" s="99"/>
      <c r="G56" s="106"/>
    </row>
    <row r="57" spans="1:7" ht="13.8" x14ac:dyDescent="0.25">
      <c r="A57" s="120" t="str">
        <f>A9</f>
        <v>par 2022. gada aprīlis-jūlijs</v>
      </c>
      <c r="B57" s="99"/>
      <c r="C57" s="99"/>
      <c r="D57" s="99"/>
      <c r="E57" s="99"/>
      <c r="G57" s="106"/>
    </row>
    <row r="58" spans="1:7" ht="13.8" x14ac:dyDescent="0.25">
      <c r="A58" s="87"/>
      <c r="B58" s="87"/>
      <c r="C58" s="87"/>
      <c r="D58" s="87"/>
      <c r="E58" s="87"/>
      <c r="G58" s="106"/>
    </row>
    <row r="59" spans="1:7" ht="57" customHeight="1" x14ac:dyDescent="0.25">
      <c r="A59" s="138" t="s">
        <v>4</v>
      </c>
      <c r="B59" s="109" t="s">
        <v>72</v>
      </c>
      <c r="C59" s="109" t="s">
        <v>42</v>
      </c>
      <c r="D59" s="109" t="s">
        <v>67</v>
      </c>
      <c r="E59" s="109" t="s">
        <v>68</v>
      </c>
      <c r="F59" s="109" t="s">
        <v>56</v>
      </c>
      <c r="G59" s="139" t="s">
        <v>26</v>
      </c>
    </row>
    <row r="60" spans="1:7" s="90" customFormat="1" ht="11.4" customHeight="1" x14ac:dyDescent="0.25">
      <c r="A60" s="176" t="s">
        <v>61</v>
      </c>
      <c r="B60" s="176"/>
      <c r="C60" s="122">
        <f>SUM(C61:C70)</f>
        <v>2198.4</v>
      </c>
      <c r="D60" s="122">
        <f t="shared" ref="D60" si="0">SUM(D61:D70)</f>
        <v>0</v>
      </c>
      <c r="E60" s="122">
        <v>2198.4</v>
      </c>
      <c r="F60" s="122">
        <f>SUM(D60:E60)</f>
        <v>2198.4</v>
      </c>
      <c r="G60" s="122">
        <f>C60-F60</f>
        <v>0</v>
      </c>
    </row>
    <row r="61" spans="1:7" s="90" customFormat="1" ht="11.4" customHeight="1" x14ac:dyDescent="0.25">
      <c r="A61" s="102">
        <v>1</v>
      </c>
      <c r="B61" s="116" t="str">
        <f>Tāme!C13</f>
        <v>LR Dubulspēļu čempionāts</v>
      </c>
      <c r="C61" s="117">
        <f>Tāme!W13</f>
        <v>495.60999999999996</v>
      </c>
      <c r="D61" s="110"/>
      <c r="E61" s="112">
        <f>210+39.93+172.16+73.52</f>
        <v>495.61</v>
      </c>
      <c r="F61" s="117">
        <f>SUM(D61:E61)</f>
        <v>495.61</v>
      </c>
      <c r="G61" s="117">
        <f>SUM(C61-F61)</f>
        <v>-5.6843418860808015E-14</v>
      </c>
    </row>
    <row r="62" spans="1:7" s="90" customFormat="1" ht="11.4" customHeight="1" x14ac:dyDescent="0.25">
      <c r="A62" s="102">
        <v>2</v>
      </c>
      <c r="B62" s="116" t="str">
        <f>Tāme!C14</f>
        <v>Starptautiskais turnīrs "FINSO"</v>
      </c>
      <c r="C62" s="117">
        <f>Tāme!W14</f>
        <v>1702.79</v>
      </c>
      <c r="D62" s="110"/>
      <c r="E62" s="112">
        <f>145.51+558.3+11.09+540+116.3+331.59</f>
        <v>1702.79</v>
      </c>
      <c r="F62" s="117">
        <f t="shared" ref="F62:F76" si="1">SUM(D62:E62)</f>
        <v>1702.79</v>
      </c>
      <c r="G62" s="117">
        <f t="shared" ref="G62:G70" si="2">SUM(C62-F62)</f>
        <v>0</v>
      </c>
    </row>
    <row r="63" spans="1:7" s="90" customFormat="1" ht="11.4" customHeight="1" x14ac:dyDescent="0.25">
      <c r="A63" s="102">
        <v>3</v>
      </c>
      <c r="B63" s="116">
        <f>Tāme!C15</f>
        <v>0</v>
      </c>
      <c r="C63" s="117">
        <f>Tāme!W15</f>
        <v>0</v>
      </c>
      <c r="D63" s="110"/>
      <c r="E63" s="111"/>
      <c r="F63" s="117">
        <f t="shared" si="1"/>
        <v>0</v>
      </c>
      <c r="G63" s="117">
        <f t="shared" si="2"/>
        <v>0</v>
      </c>
    </row>
    <row r="64" spans="1:7" s="90" customFormat="1" ht="11.4" customHeight="1" x14ac:dyDescent="0.25">
      <c r="A64" s="102">
        <v>4</v>
      </c>
      <c r="B64" s="116">
        <f>Tāme!C16</f>
        <v>0</v>
      </c>
      <c r="C64" s="117">
        <f>Tāme!W16</f>
        <v>0</v>
      </c>
      <c r="D64" s="110"/>
      <c r="E64" s="111"/>
      <c r="F64" s="117">
        <f t="shared" si="1"/>
        <v>0</v>
      </c>
      <c r="G64" s="117">
        <f t="shared" si="2"/>
        <v>0</v>
      </c>
    </row>
    <row r="65" spans="1:7" s="90" customFormat="1" ht="11.4" customHeight="1" x14ac:dyDescent="0.25">
      <c r="A65" s="102">
        <v>5</v>
      </c>
      <c r="B65" s="116">
        <f>Tāme!C17</f>
        <v>0</v>
      </c>
      <c r="C65" s="117">
        <f>Tāme!W17</f>
        <v>0</v>
      </c>
      <c r="D65" s="110"/>
      <c r="E65" s="111"/>
      <c r="F65" s="117">
        <f t="shared" si="1"/>
        <v>0</v>
      </c>
      <c r="G65" s="117">
        <f t="shared" si="2"/>
        <v>0</v>
      </c>
    </row>
    <row r="66" spans="1:7" s="90" customFormat="1" ht="11.4" customHeight="1" x14ac:dyDescent="0.25">
      <c r="A66" s="102">
        <v>6</v>
      </c>
      <c r="B66" s="116">
        <f>Tāme!C18</f>
        <v>0</v>
      </c>
      <c r="C66" s="117">
        <f>Tāme!W18</f>
        <v>0</v>
      </c>
      <c r="D66" s="110"/>
      <c r="E66" s="111"/>
      <c r="F66" s="117">
        <f t="shared" si="1"/>
        <v>0</v>
      </c>
      <c r="G66" s="117">
        <f t="shared" si="2"/>
        <v>0</v>
      </c>
    </row>
    <row r="67" spans="1:7" s="90" customFormat="1" ht="11.4" customHeight="1" x14ac:dyDescent="0.25">
      <c r="A67" s="102">
        <v>7</v>
      </c>
      <c r="B67" s="116">
        <f>Tāme!C19</f>
        <v>0</v>
      </c>
      <c r="C67" s="117">
        <f>Tāme!W19</f>
        <v>0</v>
      </c>
      <c r="D67" s="112"/>
      <c r="E67" s="111"/>
      <c r="F67" s="117">
        <f t="shared" si="1"/>
        <v>0</v>
      </c>
      <c r="G67" s="117">
        <f t="shared" si="2"/>
        <v>0</v>
      </c>
    </row>
    <row r="68" spans="1:7" x14ac:dyDescent="0.25">
      <c r="A68" s="102">
        <v>8</v>
      </c>
      <c r="B68" s="116">
        <f>Tāme!C20</f>
        <v>0</v>
      </c>
      <c r="C68" s="117">
        <f>Tāme!W20</f>
        <v>0</v>
      </c>
      <c r="D68" s="111"/>
      <c r="E68" s="111"/>
      <c r="F68" s="117">
        <f t="shared" si="1"/>
        <v>0</v>
      </c>
      <c r="G68" s="117">
        <f t="shared" si="2"/>
        <v>0</v>
      </c>
    </row>
    <row r="69" spans="1:7" x14ac:dyDescent="0.25">
      <c r="A69" s="102">
        <v>9</v>
      </c>
      <c r="B69" s="116">
        <f>Tāme!C21</f>
        <v>0</v>
      </c>
      <c r="C69" s="117">
        <f>Tāme!W21</f>
        <v>0</v>
      </c>
      <c r="D69" s="111"/>
      <c r="E69" s="111"/>
      <c r="F69" s="117">
        <f t="shared" si="1"/>
        <v>0</v>
      </c>
      <c r="G69" s="117">
        <f t="shared" si="2"/>
        <v>0</v>
      </c>
    </row>
    <row r="70" spans="1:7" x14ac:dyDescent="0.25">
      <c r="A70" s="102">
        <v>10</v>
      </c>
      <c r="B70" s="116">
        <f>Tāme!C22</f>
        <v>0</v>
      </c>
      <c r="C70" s="117">
        <f>Tāme!W22</f>
        <v>0</v>
      </c>
      <c r="D70" s="111"/>
      <c r="E70" s="111"/>
      <c r="F70" s="117">
        <f t="shared" si="1"/>
        <v>0</v>
      </c>
      <c r="G70" s="117">
        <f t="shared" si="2"/>
        <v>0</v>
      </c>
    </row>
    <row r="71" spans="1:7" x14ac:dyDescent="0.25">
      <c r="A71" s="102">
        <v>11</v>
      </c>
      <c r="B71" s="116">
        <f>Tāme!C23</f>
        <v>0</v>
      </c>
      <c r="C71" s="117">
        <f>Tāme!W23</f>
        <v>549.6</v>
      </c>
      <c r="D71" s="111"/>
      <c r="E71" s="111"/>
      <c r="F71" s="117"/>
      <c r="G71" s="117"/>
    </row>
    <row r="72" spans="1:7" x14ac:dyDescent="0.25">
      <c r="A72" s="102">
        <v>12</v>
      </c>
      <c r="B72" s="116" t="str">
        <f>Tāme!C24</f>
        <v>Administrācijas izdevumi</v>
      </c>
      <c r="C72" s="117">
        <f>Tāme!W24</f>
        <v>549.6</v>
      </c>
      <c r="D72" s="111"/>
      <c r="E72" s="111"/>
      <c r="F72" s="117"/>
      <c r="G72" s="117"/>
    </row>
    <row r="73" spans="1:7" x14ac:dyDescent="0.25">
      <c r="A73" s="102">
        <v>13</v>
      </c>
      <c r="B73" s="116">
        <f>Tāme!C25</f>
        <v>0</v>
      </c>
      <c r="C73" s="117">
        <f>Tāme!W25</f>
        <v>2748</v>
      </c>
      <c r="D73" s="111"/>
      <c r="E73" s="111"/>
      <c r="F73" s="117"/>
      <c r="G73" s="117"/>
    </row>
    <row r="74" spans="1:7" x14ac:dyDescent="0.25">
      <c r="A74" s="102">
        <v>14</v>
      </c>
      <c r="B74" s="116">
        <f>Tāme!C26</f>
        <v>0</v>
      </c>
      <c r="C74" s="117">
        <f>Tāme!W26</f>
        <v>0</v>
      </c>
      <c r="D74" s="111"/>
      <c r="E74" s="111"/>
      <c r="F74" s="117"/>
      <c r="G74" s="117"/>
    </row>
    <row r="75" spans="1:7" s="115" customFormat="1" ht="30.6" customHeight="1" x14ac:dyDescent="0.25">
      <c r="A75" s="171" t="s">
        <v>62</v>
      </c>
      <c r="B75" s="171"/>
      <c r="C75" s="123">
        <f>SUM(C76:C76)</f>
        <v>549.6</v>
      </c>
      <c r="D75" s="123">
        <f>SUM(D76:D76)</f>
        <v>0</v>
      </c>
      <c r="E75" s="123">
        <f>SUM(E76:E76)</f>
        <v>549.6</v>
      </c>
      <c r="F75" s="123">
        <f>SUM(D75:E75)</f>
        <v>549.6</v>
      </c>
      <c r="G75" s="123">
        <f>C75-F75</f>
        <v>0</v>
      </c>
    </row>
    <row r="76" spans="1:7" x14ac:dyDescent="0.25">
      <c r="A76" s="20">
        <v>1</v>
      </c>
      <c r="B76" s="116" t="str">
        <f>Tāme!C24</f>
        <v>Administrācijas izdevumi</v>
      </c>
      <c r="C76" s="117">
        <f>Tāme!W24</f>
        <v>549.6</v>
      </c>
      <c r="D76" s="111"/>
      <c r="E76" s="112">
        <f>174+205.8+115.35+54.45</f>
        <v>549.6</v>
      </c>
      <c r="F76" s="117">
        <f t="shared" si="1"/>
        <v>549.6</v>
      </c>
      <c r="G76" s="117">
        <f>SUM(C76-F76)</f>
        <v>0</v>
      </c>
    </row>
    <row r="77" spans="1:7" s="115" customFormat="1" x14ac:dyDescent="0.25">
      <c r="A77" s="172" t="s">
        <v>55</v>
      </c>
      <c r="B77" s="172"/>
      <c r="C77" s="114">
        <f>SUM(C75,C60)</f>
        <v>2748</v>
      </c>
      <c r="D77" s="114">
        <f>SUM(D75,D60)</f>
        <v>0</v>
      </c>
      <c r="E77" s="114">
        <f>SUM(E75,E60)</f>
        <v>2748</v>
      </c>
      <c r="F77" s="114">
        <f>SUM(F75,F60)</f>
        <v>2748</v>
      </c>
      <c r="G77" s="114">
        <f>SUM(G75,G60)</f>
        <v>0</v>
      </c>
    </row>
    <row r="79" spans="1:7" x14ac:dyDescent="0.25">
      <c r="A79" s="111"/>
      <c r="B79" s="113" t="s">
        <v>73</v>
      </c>
    </row>
    <row r="80" spans="1:7" x14ac:dyDescent="0.25">
      <c r="A80" s="118"/>
      <c r="B80" s="113" t="s">
        <v>77</v>
      </c>
    </row>
    <row r="84" spans="1:1" x14ac:dyDescent="0.25">
      <c r="A84" s="1" t="s">
        <v>93</v>
      </c>
    </row>
  </sheetData>
  <mergeCells count="14">
    <mergeCell ref="A3:E3"/>
    <mergeCell ref="A60:B60"/>
    <mergeCell ref="A33:E33"/>
    <mergeCell ref="A4:E4"/>
    <mergeCell ref="A7:D7"/>
    <mergeCell ref="A54:E54"/>
    <mergeCell ref="A6:E6"/>
    <mergeCell ref="A75:B75"/>
    <mergeCell ref="A77:B77"/>
    <mergeCell ref="A8:E8"/>
    <mergeCell ref="A39:D39"/>
    <mergeCell ref="A51:E51"/>
    <mergeCell ref="A52:E52"/>
    <mergeCell ref="A55:D55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&amp;CVKS Latvijas valsts meži dāvinājuma (ziedojuma) līdzekļi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Biruta Puriņa</cp:lastModifiedBy>
  <cp:lastPrinted>2022-03-24T14:30:05Z</cp:lastPrinted>
  <dcterms:created xsi:type="dcterms:W3CDTF">2002-02-14T07:19:10Z</dcterms:created>
  <dcterms:modified xsi:type="dcterms:W3CDTF">2022-10-20T10:40:53Z</dcterms:modified>
</cp:coreProperties>
</file>