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ce\Downloads\"/>
    </mc:Choice>
  </mc:AlternateContent>
  <bookViews>
    <workbookView xWindow="0" yWindow="0" windowWidth="20490" windowHeight="7770"/>
  </bookViews>
  <sheets>
    <sheet name="Liepāja" sheetId="1" r:id="rId1"/>
    <sheet name="Jaunpils" sheetId="2" r:id="rId2"/>
    <sheet name="Rīgas Satiksme" sheetId="3" r:id="rId3"/>
    <sheet name="Cēsis" sheetId="4" r:id="rId4"/>
  </sheets>
  <calcPr calcId="162913"/>
</workbook>
</file>

<file path=xl/calcChain.xml><?xml version="1.0" encoding="utf-8"?>
<calcChain xmlns="http://schemas.openxmlformats.org/spreadsheetml/2006/main">
  <c r="G34" i="4" l="1"/>
  <c r="AQ33" i="4"/>
  <c r="AP33" i="4"/>
  <c r="AP32" i="4"/>
  <c r="AL32" i="4"/>
  <c r="BE32" i="4" s="1"/>
  <c r="AJ32" i="4"/>
  <c r="AH32" i="4"/>
  <c r="AF32" i="4"/>
  <c r="BB32" i="4" s="1"/>
  <c r="AD32" i="4"/>
  <c r="BA32" i="4" s="1"/>
  <c r="AB32" i="4"/>
  <c r="Z32" i="4"/>
  <c r="AY32" i="4" s="1"/>
  <c r="X32" i="4"/>
  <c r="V32" i="4"/>
  <c r="AW32" i="4" s="1"/>
  <c r="T32" i="4"/>
  <c r="R32" i="4"/>
  <c r="P32" i="4"/>
  <c r="AT32" i="4" s="1"/>
  <c r="N32" i="4"/>
  <c r="L32" i="4"/>
  <c r="K32" i="4"/>
  <c r="I32" i="4"/>
  <c r="H32" i="4"/>
  <c r="F32" i="4"/>
  <c r="E32" i="4" s="1"/>
  <c r="AQ31" i="4"/>
  <c r="AP31" i="4"/>
  <c r="AP30" i="4" s="1"/>
  <c r="AN30" i="4"/>
  <c r="AJ30" i="4"/>
  <c r="AH30" i="4"/>
  <c r="AF30" i="4"/>
  <c r="AD30" i="4"/>
  <c r="AB30" i="4"/>
  <c r="Z30" i="4"/>
  <c r="X30" i="4"/>
  <c r="AX30" i="4" s="1"/>
  <c r="V30" i="4"/>
  <c r="AW30" i="4" s="1"/>
  <c r="T30" i="4"/>
  <c r="R30" i="4"/>
  <c r="AU30" i="4" s="1"/>
  <c r="P30" i="4"/>
  <c r="N30" i="4"/>
  <c r="L30" i="4"/>
  <c r="I30" i="4"/>
  <c r="AQ29" i="4"/>
  <c r="AP29" i="4"/>
  <c r="AN28" i="4"/>
  <c r="AL28" i="4"/>
  <c r="BE28" i="4" s="1"/>
  <c r="AH28" i="4"/>
  <c r="AF28" i="4"/>
  <c r="BB28" i="4" s="1"/>
  <c r="AD28" i="4"/>
  <c r="AB28" i="4"/>
  <c r="Z28" i="4"/>
  <c r="X28" i="4"/>
  <c r="AX28" i="4" s="1"/>
  <c r="V28" i="4"/>
  <c r="T28" i="4"/>
  <c r="AV28" i="4" s="1"/>
  <c r="R28" i="4"/>
  <c r="P28" i="4"/>
  <c r="AT28" i="4" s="1"/>
  <c r="N28" i="4"/>
  <c r="AS28" i="4" s="1"/>
  <c r="L28" i="4"/>
  <c r="I28" i="4" s="1"/>
  <c r="AQ27" i="4"/>
  <c r="AP26" i="4" s="1"/>
  <c r="AP27" i="4"/>
  <c r="AN26" i="4"/>
  <c r="BF26" i="4" s="1"/>
  <c r="AL26" i="4"/>
  <c r="BE26" i="4" s="1"/>
  <c r="AJ26" i="4"/>
  <c r="BD26" i="4" s="1"/>
  <c r="AF26" i="4"/>
  <c r="AD26" i="4"/>
  <c r="AB26" i="4"/>
  <c r="Z26" i="4"/>
  <c r="X26" i="4"/>
  <c r="V26" i="4"/>
  <c r="T26" i="4"/>
  <c r="AV26" i="4" s="1"/>
  <c r="R26" i="4"/>
  <c r="P26" i="4"/>
  <c r="AT26" i="4" s="1"/>
  <c r="N26" i="4"/>
  <c r="L26" i="4"/>
  <c r="I26" i="4"/>
  <c r="AQ25" i="4"/>
  <c r="AP25" i="4"/>
  <c r="AN24" i="4"/>
  <c r="AL24" i="4"/>
  <c r="BE24" i="4" s="1"/>
  <c r="AJ24" i="4"/>
  <c r="AH24" i="4"/>
  <c r="AD24" i="4"/>
  <c r="AB24" i="4"/>
  <c r="Z24" i="4"/>
  <c r="X24" i="4"/>
  <c r="V24" i="4"/>
  <c r="AW24" i="4" s="1"/>
  <c r="T24" i="4"/>
  <c r="AV24" i="4" s="1"/>
  <c r="R24" i="4"/>
  <c r="AU24" i="4" s="1"/>
  <c r="P24" i="4"/>
  <c r="N24" i="4"/>
  <c r="AS24" i="4" s="1"/>
  <c r="L24" i="4"/>
  <c r="I24" i="4" s="1"/>
  <c r="AQ23" i="4"/>
  <c r="AP22" i="4" s="1"/>
  <c r="AP23" i="4"/>
  <c r="AN22" i="4"/>
  <c r="AL22" i="4"/>
  <c r="BE22" i="4" s="1"/>
  <c r="AJ22" i="4"/>
  <c r="AH22" i="4"/>
  <c r="BC22" i="4" s="1"/>
  <c r="AF22" i="4"/>
  <c r="BB22" i="4" s="1"/>
  <c r="AB22" i="4"/>
  <c r="Z22" i="4"/>
  <c r="X22" i="4"/>
  <c r="AX22" i="4" s="1"/>
  <c r="V22" i="4"/>
  <c r="T22" i="4"/>
  <c r="R22" i="4"/>
  <c r="P22" i="4"/>
  <c r="N22" i="4"/>
  <c r="L22" i="4"/>
  <c r="I22" i="4"/>
  <c r="AQ21" i="4"/>
  <c r="AP21" i="4"/>
  <c r="BA20" i="4"/>
  <c r="AN20" i="4"/>
  <c r="BF20" i="4" s="1"/>
  <c r="AL20" i="4"/>
  <c r="BE20" i="4" s="1"/>
  <c r="AJ20" i="4"/>
  <c r="BD20" i="4" s="1"/>
  <c r="AH20" i="4"/>
  <c r="BC20" i="4" s="1"/>
  <c r="AF20" i="4"/>
  <c r="BB20" i="4" s="1"/>
  <c r="Z20" i="4"/>
  <c r="AY20" i="4" s="1"/>
  <c r="X20" i="4"/>
  <c r="V20" i="4"/>
  <c r="AW20" i="4" s="1"/>
  <c r="T20" i="4"/>
  <c r="R20" i="4"/>
  <c r="AU20" i="4" s="1"/>
  <c r="P20" i="4"/>
  <c r="AT20" i="4" s="1"/>
  <c r="N20" i="4"/>
  <c r="L20" i="4"/>
  <c r="I20" i="4"/>
  <c r="AQ19" i="4"/>
  <c r="AP19" i="4"/>
  <c r="AP18" i="4"/>
  <c r="AN18" i="4"/>
  <c r="AL18" i="4"/>
  <c r="BE18" i="4" s="1"/>
  <c r="AJ18" i="4"/>
  <c r="AH18" i="4"/>
  <c r="BC18" i="4" s="1"/>
  <c r="AF18" i="4"/>
  <c r="BB18" i="4" s="1"/>
  <c r="AD18" i="4"/>
  <c r="AB18" i="4"/>
  <c r="X18" i="4"/>
  <c r="V18" i="4"/>
  <c r="AW18" i="4" s="1"/>
  <c r="T18" i="4"/>
  <c r="R18" i="4"/>
  <c r="P18" i="4"/>
  <c r="K18" i="4" s="1"/>
  <c r="N18" i="4"/>
  <c r="L18" i="4"/>
  <c r="I18" i="4"/>
  <c r="AQ17" i="4"/>
  <c r="AP17" i="4"/>
  <c r="AP16" i="4"/>
  <c r="AN16" i="4"/>
  <c r="AL16" i="4"/>
  <c r="AJ16" i="4"/>
  <c r="AH16" i="4"/>
  <c r="AF16" i="4"/>
  <c r="AD16" i="4"/>
  <c r="AB16" i="4"/>
  <c r="Z16" i="4"/>
  <c r="AY16" i="4" s="1"/>
  <c r="V16" i="4"/>
  <c r="T16" i="4"/>
  <c r="R16" i="4"/>
  <c r="P16" i="4"/>
  <c r="AT16" i="4" s="1"/>
  <c r="N16" i="4"/>
  <c r="L16" i="4"/>
  <c r="I16" i="4"/>
  <c r="AQ15" i="4"/>
  <c r="AP15" i="4"/>
  <c r="AP14" i="4"/>
  <c r="AN14" i="4"/>
  <c r="AL14" i="4"/>
  <c r="AJ14" i="4"/>
  <c r="BD14" i="4" s="1"/>
  <c r="AH14" i="4"/>
  <c r="AF14" i="4"/>
  <c r="AD14" i="4"/>
  <c r="BA14" i="4" s="1"/>
  <c r="AB14" i="4"/>
  <c r="Z14" i="4"/>
  <c r="X14" i="4"/>
  <c r="AX14" i="4" s="1"/>
  <c r="T14" i="4"/>
  <c r="AV14" i="4" s="1"/>
  <c r="R14" i="4"/>
  <c r="P14" i="4"/>
  <c r="N14" i="4"/>
  <c r="L14" i="4"/>
  <c r="K14" i="4"/>
  <c r="I14" i="4"/>
  <c r="H14" i="4"/>
  <c r="AQ13" i="4"/>
  <c r="AP13" i="4"/>
  <c r="AP12" i="4" s="1"/>
  <c r="AN12" i="4"/>
  <c r="BF12" i="4" s="1"/>
  <c r="AL12" i="4"/>
  <c r="AJ12" i="4"/>
  <c r="AH12" i="4"/>
  <c r="AF12" i="4"/>
  <c r="AD12" i="4"/>
  <c r="AB12" i="4"/>
  <c r="Z12" i="4"/>
  <c r="AY12" i="4" s="1"/>
  <c r="X12" i="4"/>
  <c r="AX12" i="4" s="1"/>
  <c r="V12" i="4"/>
  <c r="R12" i="4"/>
  <c r="P12" i="4"/>
  <c r="AT12" i="4" s="1"/>
  <c r="N12" i="4"/>
  <c r="L12" i="4"/>
  <c r="K12" i="4"/>
  <c r="I12" i="4"/>
  <c r="H12" i="4"/>
  <c r="F12" i="4"/>
  <c r="E12" i="4" s="1"/>
  <c r="AQ11" i="4"/>
  <c r="AP11" i="4"/>
  <c r="AP10" i="4" s="1"/>
  <c r="AN10" i="4"/>
  <c r="BF10" i="4" s="1"/>
  <c r="AL10" i="4"/>
  <c r="AJ10" i="4"/>
  <c r="AH10" i="4"/>
  <c r="BC10" i="4" s="1"/>
  <c r="AF10" i="4"/>
  <c r="AD10" i="4"/>
  <c r="AB10" i="4"/>
  <c r="Z10" i="4"/>
  <c r="X10" i="4"/>
  <c r="AX10" i="4" s="1"/>
  <c r="V10" i="4"/>
  <c r="AW10" i="4" s="1"/>
  <c r="T10" i="4"/>
  <c r="AV10" i="4" s="1"/>
  <c r="P10" i="4"/>
  <c r="AT10" i="4" s="1"/>
  <c r="N10" i="4"/>
  <c r="K10" i="4" s="1"/>
  <c r="L10" i="4"/>
  <c r="I10" i="4"/>
  <c r="AQ9" i="4"/>
  <c r="AP9" i="4"/>
  <c r="AN8" i="4"/>
  <c r="AL8" i="4"/>
  <c r="BE8" i="4" s="1"/>
  <c r="AJ8" i="4"/>
  <c r="AH8" i="4"/>
  <c r="AF8" i="4"/>
  <c r="AD8" i="4"/>
  <c r="BA8" i="4" s="1"/>
  <c r="AB8" i="4"/>
  <c r="Z8" i="4"/>
  <c r="X8" i="4"/>
  <c r="V8" i="4"/>
  <c r="AW8" i="4" s="1"/>
  <c r="T8" i="4"/>
  <c r="R8" i="4"/>
  <c r="N8" i="4"/>
  <c r="L8" i="4"/>
  <c r="I8" i="4" s="1"/>
  <c r="AQ7" i="4"/>
  <c r="AP6" i="4" s="1"/>
  <c r="AP7" i="4"/>
  <c r="AN6" i="4"/>
  <c r="BF6" i="4" s="1"/>
  <c r="AL6" i="4"/>
  <c r="BE6" i="4" s="1"/>
  <c r="AJ6" i="4"/>
  <c r="AH6" i="4"/>
  <c r="AF6" i="4"/>
  <c r="AD6" i="4"/>
  <c r="BA6" i="4" s="1"/>
  <c r="AB6" i="4"/>
  <c r="Z6" i="4"/>
  <c r="AY6" i="4" s="1"/>
  <c r="X6" i="4"/>
  <c r="V6" i="4"/>
  <c r="AW6" i="4" s="1"/>
  <c r="T6" i="4"/>
  <c r="AV6" i="4" s="1"/>
  <c r="R6" i="4"/>
  <c r="P6" i="4"/>
  <c r="K6" i="4" s="1"/>
  <c r="L6" i="4"/>
  <c r="I6" i="4" s="1"/>
  <c r="F6" i="4" s="1"/>
  <c r="E6" i="4" s="1"/>
  <c r="AU6" i="4" l="1"/>
  <c r="BE34" i="4"/>
  <c r="M30" i="4" s="1"/>
  <c r="K8" i="4"/>
  <c r="F8" i="4" s="1"/>
  <c r="E8" i="4" s="1"/>
  <c r="AP8" i="4"/>
  <c r="AY10" i="4"/>
  <c r="BA10" i="4"/>
  <c r="BE10" i="4"/>
  <c r="AS12" i="4"/>
  <c r="AU12" i="4"/>
  <c r="AZ12" i="4"/>
  <c r="BB12" i="4"/>
  <c r="BD12" i="4"/>
  <c r="F14" i="4"/>
  <c r="E14" i="4" s="1"/>
  <c r="AS14" i="4"/>
  <c r="AU14" i="4"/>
  <c r="AZ14" i="4"/>
  <c r="BB14" i="4"/>
  <c r="BF14" i="4"/>
  <c r="K16" i="4"/>
  <c r="AS16" i="4"/>
  <c r="AU16" i="4"/>
  <c r="AW16" i="4"/>
  <c r="AZ16" i="4"/>
  <c r="BB16" i="4"/>
  <c r="BD16" i="4"/>
  <c r="BF16" i="4"/>
  <c r="H18" i="4"/>
  <c r="F18" i="4" s="1"/>
  <c r="E18" i="4" s="1"/>
  <c r="AS18" i="4"/>
  <c r="AU18" i="4"/>
  <c r="AZ18" i="4"/>
  <c r="BD18" i="4"/>
  <c r="BF18" i="4"/>
  <c r="K20" i="4"/>
  <c r="AS20" i="4" s="1"/>
  <c r="AV32" i="4"/>
  <c r="AX32" i="4"/>
  <c r="AZ32" i="4"/>
  <c r="BD32" i="4"/>
  <c r="F10" i="4"/>
  <c r="E10" i="4" s="1"/>
  <c r="AW12" i="4"/>
  <c r="BA12" i="4"/>
  <c r="BC12" i="4"/>
  <c r="BE12" i="4"/>
  <c r="AT14" i="4"/>
  <c r="AY14" i="4"/>
  <c r="BC14" i="4"/>
  <c r="BE14" i="4"/>
  <c r="AV16" i="4"/>
  <c r="BA16" i="4"/>
  <c r="BC16" i="4"/>
  <c r="BE16" i="4"/>
  <c r="AT18" i="4"/>
  <c r="AV18" i="4"/>
  <c r="AX18" i="4"/>
  <c r="BA18" i="4"/>
  <c r="AV20" i="4"/>
  <c r="AP20" i="4"/>
  <c r="AP24" i="4"/>
  <c r="AP28" i="4"/>
  <c r="AS32" i="4"/>
  <c r="AU32" i="4"/>
  <c r="BC32" i="4"/>
  <c r="AX6" i="4"/>
  <c r="AZ6" i="4"/>
  <c r="BB6" i="4"/>
  <c r="BD6" i="4"/>
  <c r="AU8" i="4"/>
  <c r="AY8" i="4"/>
  <c r="BC8" i="4"/>
  <c r="AZ10" i="4"/>
  <c r="BB10" i="4"/>
  <c r="BD10" i="4"/>
  <c r="AV8" i="4"/>
  <c r="AX8" i="4"/>
  <c r="AZ8" i="4"/>
  <c r="BB8" i="4"/>
  <c r="BD8" i="4"/>
  <c r="BF8" i="4"/>
  <c r="AT6" i="4"/>
  <c r="AS8" i="4"/>
  <c r="AS10" i="4"/>
  <c r="K22" i="4"/>
  <c r="F22" i="4" s="1"/>
  <c r="E22" i="4" s="1"/>
  <c r="K24" i="4"/>
  <c r="F24" i="4" s="1"/>
  <c r="E24" i="4" s="1"/>
  <c r="K26" i="4"/>
  <c r="F26" i="4" s="1"/>
  <c r="E26" i="4" s="1"/>
  <c r="K28" i="4"/>
  <c r="F28" i="4" s="1"/>
  <c r="E28" i="4" s="1"/>
  <c r="K30" i="4"/>
  <c r="F30" i="4" s="1"/>
  <c r="E30" i="4" s="1"/>
  <c r="H6" i="4"/>
  <c r="H8" i="4"/>
  <c r="H10" i="4"/>
  <c r="AX20" i="4" l="1"/>
  <c r="H20" i="4"/>
  <c r="F20" i="4" s="1"/>
  <c r="E20" i="4" s="1"/>
  <c r="F16" i="4"/>
  <c r="E16" i="4" s="1"/>
  <c r="H16" i="4"/>
  <c r="BC6" i="4"/>
  <c r="BC30" i="4"/>
  <c r="AY30" i="4"/>
  <c r="AZ28" i="4"/>
  <c r="AY26" i="4"/>
  <c r="AU26" i="4"/>
  <c r="BC24" i="4"/>
  <c r="AX24" i="4"/>
  <c r="BF22" i="4"/>
  <c r="AY22" i="4"/>
  <c r="AU22" i="4"/>
  <c r="BD30" i="4"/>
  <c r="AZ30" i="4"/>
  <c r="AT30" i="4"/>
  <c r="BC28" i="4"/>
  <c r="AY28" i="4"/>
  <c r="AU28" i="4"/>
  <c r="AZ26" i="4"/>
  <c r="BF24" i="4"/>
  <c r="BA24" i="4"/>
  <c r="AZ22" i="4"/>
  <c r="AT22" i="4"/>
  <c r="AT34" i="4" s="1"/>
  <c r="M8" i="4" s="1"/>
  <c r="H30" i="4"/>
  <c r="H28" i="4"/>
  <c r="H26" i="4"/>
  <c r="H24" i="4"/>
  <c r="H22" i="4"/>
  <c r="BF30" i="4"/>
  <c r="BA30" i="4"/>
  <c r="AS30" i="4"/>
  <c r="BA26" i="4"/>
  <c r="AW26" i="4"/>
  <c r="AS26" i="4"/>
  <c r="AZ24" i="4"/>
  <c r="AT24" i="4"/>
  <c r="BD22" i="4"/>
  <c r="AW22" i="4"/>
  <c r="AS22" i="4"/>
  <c r="AS34" i="4" s="1"/>
  <c r="M6" i="4" s="1"/>
  <c r="BB30" i="4"/>
  <c r="AV30" i="4"/>
  <c r="BF28" i="4"/>
  <c r="BA28" i="4"/>
  <c r="AW28" i="4"/>
  <c r="BB26" i="4"/>
  <c r="BB34" i="4" s="1"/>
  <c r="M24" i="4" s="1"/>
  <c r="AX26" i="4"/>
  <c r="BD24" i="4"/>
  <c r="AY24" i="4"/>
  <c r="AV22" i="4"/>
  <c r="AV34" i="4" s="1"/>
  <c r="M12" i="4" s="1"/>
  <c r="AX34" i="4"/>
  <c r="M16" i="4" s="1"/>
  <c r="BD34" i="4" l="1"/>
  <c r="M28" i="4" s="1"/>
  <c r="AY34" i="4"/>
  <c r="M18" i="4" s="1"/>
  <c r="AZ34" i="4"/>
  <c r="M20" i="4" s="1"/>
  <c r="AU34" i="4"/>
  <c r="M10" i="4" s="1"/>
  <c r="BF34" i="4"/>
  <c r="M32" i="4" s="1"/>
  <c r="AW34" i="4"/>
  <c r="M14" i="4" s="1"/>
  <c r="BC34" i="4"/>
  <c r="M26" i="4" s="1"/>
  <c r="BA34" i="4"/>
  <c r="M22" i="4" s="1"/>
  <c r="G35" i="3" l="1"/>
  <c r="AQ34" i="3"/>
  <c r="AP34" i="3"/>
  <c r="AP33" i="3"/>
  <c r="AL33" i="3"/>
  <c r="AJ33" i="3"/>
  <c r="AH33" i="3"/>
  <c r="AF33" i="3"/>
  <c r="BB33" i="3" s="1"/>
  <c r="AD33" i="3"/>
  <c r="AB33" i="3"/>
  <c r="Z33" i="3"/>
  <c r="X33" i="3"/>
  <c r="AX33" i="3" s="1"/>
  <c r="V33" i="3"/>
  <c r="AW33" i="3" s="1"/>
  <c r="T33" i="3"/>
  <c r="R33" i="3"/>
  <c r="P33" i="3"/>
  <c r="N33" i="3"/>
  <c r="L33" i="3"/>
  <c r="I33" i="3" s="1"/>
  <c r="AQ32" i="3"/>
  <c r="AP32" i="3"/>
  <c r="AN31" i="3"/>
  <c r="BF31" i="3" s="1"/>
  <c r="AJ31" i="3"/>
  <c r="AH31" i="3"/>
  <c r="AF31" i="3"/>
  <c r="AD31" i="3"/>
  <c r="AB31" i="3"/>
  <c r="Z31" i="3"/>
  <c r="AY31" i="3" s="1"/>
  <c r="X31" i="3"/>
  <c r="V31" i="3"/>
  <c r="T31" i="3"/>
  <c r="R31" i="3"/>
  <c r="AU31" i="3" s="1"/>
  <c r="P31" i="3"/>
  <c r="N31" i="3"/>
  <c r="L31" i="3"/>
  <c r="I31" i="3"/>
  <c r="AQ30" i="3"/>
  <c r="AP30" i="3"/>
  <c r="AN29" i="3"/>
  <c r="BF29" i="3" s="1"/>
  <c r="AL29" i="3"/>
  <c r="BE29" i="3" s="1"/>
  <c r="AH29" i="3"/>
  <c r="AF29" i="3"/>
  <c r="BB29" i="3" s="1"/>
  <c r="AD29" i="3"/>
  <c r="BA29" i="3" s="1"/>
  <c r="AB29" i="3"/>
  <c r="AZ29" i="3" s="1"/>
  <c r="Z29" i="3"/>
  <c r="X29" i="3"/>
  <c r="V29" i="3"/>
  <c r="AW29" i="3" s="1"/>
  <c r="T29" i="3"/>
  <c r="AV29" i="3" s="1"/>
  <c r="R29" i="3"/>
  <c r="AU29" i="3" s="1"/>
  <c r="P29" i="3"/>
  <c r="N29" i="3"/>
  <c r="L29" i="3"/>
  <c r="I29" i="3" s="1"/>
  <c r="AQ28" i="3"/>
  <c r="AP28" i="3"/>
  <c r="AN27" i="3"/>
  <c r="BF27" i="3" s="1"/>
  <c r="AL27" i="3"/>
  <c r="AJ27" i="3"/>
  <c r="AF27" i="3"/>
  <c r="AD27" i="3"/>
  <c r="AB27" i="3"/>
  <c r="AZ27" i="3" s="1"/>
  <c r="Z27" i="3"/>
  <c r="X27" i="3"/>
  <c r="AX27" i="3" s="1"/>
  <c r="V27" i="3"/>
  <c r="AW27" i="3" s="1"/>
  <c r="T27" i="3"/>
  <c r="R27" i="3"/>
  <c r="P27" i="3"/>
  <c r="AT27" i="3" s="1"/>
  <c r="N27" i="3"/>
  <c r="L27" i="3"/>
  <c r="I27" i="3"/>
  <c r="AQ26" i="3"/>
  <c r="AP26" i="3"/>
  <c r="AN25" i="3"/>
  <c r="AL25" i="3"/>
  <c r="BE25" i="3" s="1"/>
  <c r="AJ25" i="3"/>
  <c r="AH25" i="3"/>
  <c r="AD25" i="3"/>
  <c r="AB25" i="3"/>
  <c r="Z25" i="3"/>
  <c r="AY25" i="3" s="1"/>
  <c r="X25" i="3"/>
  <c r="V25" i="3"/>
  <c r="AW25" i="3" s="1"/>
  <c r="T25" i="3"/>
  <c r="R25" i="3"/>
  <c r="AU25" i="3" s="1"/>
  <c r="P25" i="3"/>
  <c r="AT25" i="3" s="1"/>
  <c r="N25" i="3"/>
  <c r="AS25" i="3" s="1"/>
  <c r="L25" i="3"/>
  <c r="I25" i="3" s="1"/>
  <c r="AQ24" i="3"/>
  <c r="AP23" i="3" s="1"/>
  <c r="AP24" i="3"/>
  <c r="AN23" i="3"/>
  <c r="BF23" i="3" s="1"/>
  <c r="AL23" i="3"/>
  <c r="BE23" i="3" s="1"/>
  <c r="AJ23" i="3"/>
  <c r="AH23" i="3"/>
  <c r="BC23" i="3" s="1"/>
  <c r="AF23" i="3"/>
  <c r="AB23" i="3"/>
  <c r="Z23" i="3"/>
  <c r="AY23" i="3" s="1"/>
  <c r="X23" i="3"/>
  <c r="V23" i="3"/>
  <c r="AW23" i="3" s="1"/>
  <c r="T23" i="3"/>
  <c r="AV23" i="3" s="1"/>
  <c r="R23" i="3"/>
  <c r="AU23" i="3" s="1"/>
  <c r="P23" i="3"/>
  <c r="N23" i="3"/>
  <c r="L23" i="3"/>
  <c r="I23" i="3"/>
  <c r="AQ22" i="3"/>
  <c r="AP22" i="3"/>
  <c r="AN21" i="3"/>
  <c r="BF21" i="3" s="1"/>
  <c r="AL21" i="3"/>
  <c r="AJ21" i="3"/>
  <c r="AH21" i="3"/>
  <c r="AF21" i="3"/>
  <c r="BB21" i="3" s="1"/>
  <c r="AD21" i="3"/>
  <c r="Z21" i="3"/>
  <c r="X21" i="3"/>
  <c r="V21" i="3"/>
  <c r="AW21" i="3" s="1"/>
  <c r="T21" i="3"/>
  <c r="AV21" i="3" s="1"/>
  <c r="R21" i="3"/>
  <c r="AU21" i="3" s="1"/>
  <c r="P21" i="3"/>
  <c r="AT21" i="3" s="1"/>
  <c r="N21" i="3"/>
  <c r="L21" i="3"/>
  <c r="I21" i="3" s="1"/>
  <c r="AQ20" i="3"/>
  <c r="AP19" i="3" s="1"/>
  <c r="AP20" i="3"/>
  <c r="AN19" i="3"/>
  <c r="AL19" i="3"/>
  <c r="AJ19" i="3"/>
  <c r="AH19" i="3"/>
  <c r="AF19" i="3"/>
  <c r="AD19" i="3"/>
  <c r="AB19" i="3"/>
  <c r="X19" i="3"/>
  <c r="AX19" i="3" s="1"/>
  <c r="V19" i="3"/>
  <c r="T19" i="3"/>
  <c r="R19" i="3"/>
  <c r="AU19" i="3" s="1"/>
  <c r="P19" i="3"/>
  <c r="N19" i="3"/>
  <c r="L19" i="3"/>
  <c r="I19" i="3"/>
  <c r="AQ18" i="3"/>
  <c r="AP17" i="3" s="1"/>
  <c r="AP18" i="3"/>
  <c r="AN17" i="3"/>
  <c r="AL17" i="3"/>
  <c r="AJ17" i="3"/>
  <c r="BD17" i="3" s="1"/>
  <c r="AH17" i="3"/>
  <c r="AF17" i="3"/>
  <c r="BB17" i="3" s="1"/>
  <c r="AD17" i="3"/>
  <c r="AB17" i="3"/>
  <c r="Z17" i="3"/>
  <c r="V17" i="3"/>
  <c r="T17" i="3"/>
  <c r="AV17" i="3" s="1"/>
  <c r="R17" i="3"/>
  <c r="AU17" i="3" s="1"/>
  <c r="P17" i="3"/>
  <c r="N17" i="3"/>
  <c r="AS17" i="3" s="1"/>
  <c r="L17" i="3"/>
  <c r="I17" i="3"/>
  <c r="AQ16" i="3"/>
  <c r="AP16" i="3"/>
  <c r="AN15" i="3"/>
  <c r="AL15" i="3"/>
  <c r="AJ15" i="3"/>
  <c r="AH15" i="3"/>
  <c r="AF15" i="3"/>
  <c r="AD15" i="3"/>
  <c r="AB15" i="3"/>
  <c r="Z15" i="3"/>
  <c r="AY15" i="3" s="1"/>
  <c r="X15" i="3"/>
  <c r="AX15" i="3" s="1"/>
  <c r="T15" i="3"/>
  <c r="AV15" i="3" s="1"/>
  <c r="R15" i="3"/>
  <c r="P15" i="3"/>
  <c r="N15" i="3"/>
  <c r="L15" i="3"/>
  <c r="I15" i="3" s="1"/>
  <c r="AQ14" i="3"/>
  <c r="AP13" i="3" s="1"/>
  <c r="AP14" i="3"/>
  <c r="AN13" i="3"/>
  <c r="AL13" i="3"/>
  <c r="AJ13" i="3"/>
  <c r="AH13" i="3"/>
  <c r="BC13" i="3" s="1"/>
  <c r="AF13" i="3"/>
  <c r="BB13" i="3" s="1"/>
  <c r="AD13" i="3"/>
  <c r="AB13" i="3"/>
  <c r="Z13" i="3"/>
  <c r="X13" i="3"/>
  <c r="V13" i="3"/>
  <c r="R13" i="3"/>
  <c r="P13" i="3"/>
  <c r="N13" i="3"/>
  <c r="L13" i="3"/>
  <c r="I13" i="3"/>
  <c r="AQ12" i="3"/>
  <c r="AP12" i="3"/>
  <c r="AN11" i="3"/>
  <c r="AL11" i="3"/>
  <c r="AJ11" i="3"/>
  <c r="AH11" i="3"/>
  <c r="BC11" i="3" s="1"/>
  <c r="AF11" i="3"/>
  <c r="AD11" i="3"/>
  <c r="AB11" i="3"/>
  <c r="Z11" i="3"/>
  <c r="X11" i="3"/>
  <c r="V11" i="3"/>
  <c r="T11" i="3"/>
  <c r="AV11" i="3" s="1"/>
  <c r="P11" i="3"/>
  <c r="N11" i="3"/>
  <c r="L11" i="3"/>
  <c r="I11" i="3" s="1"/>
  <c r="AQ10" i="3"/>
  <c r="AP9" i="3" s="1"/>
  <c r="AP10" i="3"/>
  <c r="AN9" i="3"/>
  <c r="AL9" i="3"/>
  <c r="BE9" i="3" s="1"/>
  <c r="AJ9" i="3"/>
  <c r="AH9" i="3"/>
  <c r="AF9" i="3"/>
  <c r="AD9" i="3"/>
  <c r="BA9" i="3" s="1"/>
  <c r="AB9" i="3"/>
  <c r="Z9" i="3"/>
  <c r="AY9" i="3" s="1"/>
  <c r="X9" i="3"/>
  <c r="AX9" i="3" s="1"/>
  <c r="V9" i="3"/>
  <c r="AW9" i="3" s="1"/>
  <c r="T9" i="3"/>
  <c r="AV9" i="3" s="1"/>
  <c r="R9" i="3"/>
  <c r="N9" i="3"/>
  <c r="L9" i="3"/>
  <c r="I9" i="3" s="1"/>
  <c r="AQ8" i="3"/>
  <c r="AP7" i="3" s="1"/>
  <c r="AP8" i="3"/>
  <c r="AN7" i="3"/>
  <c r="AL7" i="3"/>
  <c r="BE7" i="3" s="1"/>
  <c r="AJ7" i="3"/>
  <c r="BD7" i="3" s="1"/>
  <c r="AH7" i="3"/>
  <c r="AF7" i="3"/>
  <c r="AD7" i="3"/>
  <c r="AB7" i="3"/>
  <c r="Z7" i="3"/>
  <c r="X7" i="3"/>
  <c r="V7" i="3"/>
  <c r="AW7" i="3" s="1"/>
  <c r="T7" i="3"/>
  <c r="AV7" i="3" s="1"/>
  <c r="R7" i="3"/>
  <c r="P7" i="3"/>
  <c r="AT7" i="3" s="1"/>
  <c r="L7" i="3"/>
  <c r="I7" i="3" s="1"/>
  <c r="AP11" i="3" l="1"/>
  <c r="AP15" i="3"/>
  <c r="AP21" i="3"/>
  <c r="AP25" i="3"/>
  <c r="AP31" i="3"/>
  <c r="BC29" i="3"/>
  <c r="AP29" i="3"/>
  <c r="AP27" i="3"/>
  <c r="K7" i="3"/>
  <c r="AZ7" i="3" s="1"/>
  <c r="K9" i="3"/>
  <c r="AS9" i="3" s="1"/>
  <c r="K11" i="3"/>
  <c r="F11" i="3" s="1"/>
  <c r="E11" i="3" s="1"/>
  <c r="K13" i="3"/>
  <c r="F13" i="3" s="1"/>
  <c r="E13" i="3" s="1"/>
  <c r="K15" i="3"/>
  <c r="F15" i="3" s="1"/>
  <c r="E15" i="3" s="1"/>
  <c r="K17" i="3"/>
  <c r="F17" i="3" s="1"/>
  <c r="E17" i="3" s="1"/>
  <c r="K19" i="3"/>
  <c r="F19" i="3" s="1"/>
  <c r="E19" i="3" s="1"/>
  <c r="K21" i="3"/>
  <c r="AS21" i="3" s="1"/>
  <c r="K23" i="3"/>
  <c r="F23" i="3" s="1"/>
  <c r="E23" i="3" s="1"/>
  <c r="K25" i="3"/>
  <c r="F25" i="3" s="1"/>
  <c r="E25" i="3" s="1"/>
  <c r="K27" i="3"/>
  <c r="F27" i="3" s="1"/>
  <c r="E27" i="3" s="1"/>
  <c r="K29" i="3"/>
  <c r="AS29" i="3" s="1"/>
  <c r="K31" i="3"/>
  <c r="F31" i="3" s="1"/>
  <c r="E31" i="3" s="1"/>
  <c r="K33" i="3"/>
  <c r="AU33" i="3" s="1"/>
  <c r="H19" i="3" l="1"/>
  <c r="H17" i="3"/>
  <c r="H15" i="3"/>
  <c r="H13" i="3"/>
  <c r="H11" i="3"/>
  <c r="H9" i="3"/>
  <c r="H7" i="3"/>
  <c r="F7" i="3" s="1"/>
  <c r="E7" i="3" s="1"/>
  <c r="BC31" i="3"/>
  <c r="BC7" i="3"/>
  <c r="BD33" i="3"/>
  <c r="AV33" i="3"/>
  <c r="BA31" i="3"/>
  <c r="AS31" i="3"/>
  <c r="AT29" i="3"/>
  <c r="BA27" i="3"/>
  <c r="AU27" i="3"/>
  <c r="BC25" i="3"/>
  <c r="AX25" i="3"/>
  <c r="BD23" i="3"/>
  <c r="AS23" i="3"/>
  <c r="BC21" i="3"/>
  <c r="AX21" i="3"/>
  <c r="BD19" i="3"/>
  <c r="AZ19" i="3"/>
  <c r="AS19" i="3"/>
  <c r="BC17" i="3"/>
  <c r="AY17" i="3"/>
  <c r="BF15" i="3"/>
  <c r="BB15" i="3"/>
  <c r="AU15" i="3"/>
  <c r="BE13" i="3"/>
  <c r="AY13" i="3"/>
  <c r="AT13" i="3"/>
  <c r="BD11" i="3"/>
  <c r="AZ11" i="3"/>
  <c r="AS11" i="3"/>
  <c r="AU9" i="3"/>
  <c r="AY7" i="3"/>
  <c r="AU7" i="3"/>
  <c r="BE33" i="3"/>
  <c r="BA33" i="3"/>
  <c r="BD31" i="3"/>
  <c r="AZ31" i="3"/>
  <c r="AV31" i="3"/>
  <c r="AY29" i="3"/>
  <c r="BE27" i="3"/>
  <c r="AV27" i="3"/>
  <c r="BD25" i="3"/>
  <c r="AZ23" i="3"/>
  <c r="AT23" i="3"/>
  <c r="AY21" i="3"/>
  <c r="BE19" i="3"/>
  <c r="BA19" i="3"/>
  <c r="AT19" i="3"/>
  <c r="AZ17" i="3"/>
  <c r="BE15" i="3"/>
  <c r="BA15" i="3"/>
  <c r="BF13" i="3"/>
  <c r="AZ13" i="3"/>
  <c r="AU13" i="3"/>
  <c r="BE11" i="3"/>
  <c r="AY11" i="3"/>
  <c r="AT11" i="3"/>
  <c r="BD9" i="3"/>
  <c r="AZ9" i="3"/>
  <c r="BF7" i="3"/>
  <c r="BB7" i="3"/>
  <c r="AX7" i="3"/>
  <c r="F33" i="3"/>
  <c r="E33" i="3" s="1"/>
  <c r="H33" i="3"/>
  <c r="H31" i="3"/>
  <c r="H29" i="3"/>
  <c r="F29" i="3" s="1"/>
  <c r="E29" i="3" s="1"/>
  <c r="H27" i="3"/>
  <c r="H25" i="3"/>
  <c r="H23" i="3"/>
  <c r="H21" i="3"/>
  <c r="F21" i="3" s="1"/>
  <c r="E21" i="3" s="1"/>
  <c r="AZ33" i="3"/>
  <c r="AT33" i="3"/>
  <c r="AW31" i="3"/>
  <c r="AX29" i="3"/>
  <c r="BD27" i="3"/>
  <c r="AY27" i="3"/>
  <c r="AS27" i="3"/>
  <c r="AZ25" i="3"/>
  <c r="AV25" i="3"/>
  <c r="BB23" i="3"/>
  <c r="BE21" i="3"/>
  <c r="BA21" i="3"/>
  <c r="BF19" i="3"/>
  <c r="BB19" i="3"/>
  <c r="AW19" i="3"/>
  <c r="BE17" i="3"/>
  <c r="BA17" i="3"/>
  <c r="AT17" i="3"/>
  <c r="BD15" i="3"/>
  <c r="AZ15" i="3"/>
  <c r="AS15" i="3"/>
  <c r="BA13" i="3"/>
  <c r="AW13" i="3"/>
  <c r="BF11" i="3"/>
  <c r="BB11" i="3"/>
  <c r="AX11" i="3"/>
  <c r="BC9" i="3"/>
  <c r="F9" i="3"/>
  <c r="E9" i="3" s="1"/>
  <c r="BA7" i="3"/>
  <c r="BC33" i="3"/>
  <c r="AY33" i="3"/>
  <c r="AS33" i="3"/>
  <c r="BB31" i="3"/>
  <c r="AX31" i="3"/>
  <c r="AT31" i="3"/>
  <c r="BB27" i="3"/>
  <c r="BF25" i="3"/>
  <c r="BA25" i="3"/>
  <c r="AX23" i="3"/>
  <c r="BD21" i="3"/>
  <c r="BC19" i="3"/>
  <c r="AV19" i="3"/>
  <c r="BF17" i="3"/>
  <c r="AW17" i="3"/>
  <c r="BC15" i="3"/>
  <c r="AT15" i="3"/>
  <c r="BD13" i="3"/>
  <c r="AX13" i="3"/>
  <c r="AS13" i="3"/>
  <c r="BA11" i="3"/>
  <c r="AW11" i="3"/>
  <c r="BF9" i="3"/>
  <c r="BB9" i="3"/>
  <c r="AV35" i="3" l="1"/>
  <c r="M13" i="3" s="1"/>
  <c r="AZ35" i="3"/>
  <c r="M21" i="3" s="1"/>
  <c r="AS35" i="3"/>
  <c r="M7" i="3" s="1"/>
  <c r="AW35" i="3"/>
  <c r="M15" i="3" s="1"/>
  <c r="BA35" i="3"/>
  <c r="M23" i="3" s="1"/>
  <c r="BB35" i="3"/>
  <c r="M25" i="3" s="1"/>
  <c r="AT35" i="3"/>
  <c r="M9" i="3" s="1"/>
  <c r="BE35" i="3"/>
  <c r="M31" i="3" s="1"/>
  <c r="AU35" i="3"/>
  <c r="M11" i="3" s="1"/>
  <c r="AX35" i="3"/>
  <c r="M17" i="3" s="1"/>
  <c r="BF35" i="3"/>
  <c r="M33" i="3" s="1"/>
  <c r="BD35" i="3"/>
  <c r="M29" i="3" s="1"/>
  <c r="AY35" i="3"/>
  <c r="M19" i="3" s="1"/>
  <c r="BC35" i="3"/>
  <c r="M27" i="3" s="1"/>
  <c r="G31" i="2" l="1"/>
  <c r="AM30" i="2"/>
  <c r="AL30" i="2"/>
  <c r="AL29" i="2"/>
  <c r="AH29" i="2"/>
  <c r="AF29" i="2"/>
  <c r="AD29" i="2"/>
  <c r="AW29" i="2" s="1"/>
  <c r="AB29" i="2"/>
  <c r="AV29" i="2" s="1"/>
  <c r="Z29" i="2"/>
  <c r="X29" i="2"/>
  <c r="AT29" i="2" s="1"/>
  <c r="V29" i="2"/>
  <c r="AS29" i="2" s="1"/>
  <c r="T29" i="2"/>
  <c r="AU29" i="2" s="1"/>
  <c r="R29" i="2"/>
  <c r="AQ29" i="2" s="1"/>
  <c r="P29" i="2"/>
  <c r="AP29" i="2" s="1"/>
  <c r="N29" i="2"/>
  <c r="AO29" i="2" s="1"/>
  <c r="L29" i="2"/>
  <c r="I29" i="2" s="1"/>
  <c r="AM28" i="2"/>
  <c r="AL27" i="2" s="1"/>
  <c r="AZ27" i="2" s="1"/>
  <c r="AL28" i="2"/>
  <c r="AJ27" i="2"/>
  <c r="AF27" i="2"/>
  <c r="AD27" i="2"/>
  <c r="AX27" i="2" s="1"/>
  <c r="AB27" i="2"/>
  <c r="AV27" i="2" s="1"/>
  <c r="Z27" i="2"/>
  <c r="AU27" i="2" s="1"/>
  <c r="X27" i="2"/>
  <c r="AT27" i="2" s="1"/>
  <c r="V27" i="2"/>
  <c r="AS27" i="2" s="1"/>
  <c r="T27" i="2"/>
  <c r="AR27" i="2" s="1"/>
  <c r="R27" i="2"/>
  <c r="AQ27" i="2" s="1"/>
  <c r="P27" i="2"/>
  <c r="AP27" i="2" s="1"/>
  <c r="N27" i="2"/>
  <c r="AO27" i="2" s="1"/>
  <c r="M27" i="2"/>
  <c r="L27" i="2"/>
  <c r="I27" i="2" s="1"/>
  <c r="AM26" i="2"/>
  <c r="AL26" i="2"/>
  <c r="AL25" i="2"/>
  <c r="AZ25" i="2" s="1"/>
  <c r="AJ25" i="2"/>
  <c r="AH25" i="2"/>
  <c r="AD25" i="2"/>
  <c r="AB25" i="2"/>
  <c r="Z25" i="2"/>
  <c r="X25" i="2"/>
  <c r="V25" i="2"/>
  <c r="T25" i="2"/>
  <c r="R25" i="2"/>
  <c r="P25" i="2"/>
  <c r="N25" i="2"/>
  <c r="AO25" i="2" s="1"/>
  <c r="L25" i="2"/>
  <c r="I25" i="2"/>
  <c r="AM24" i="2"/>
  <c r="AL24" i="2"/>
  <c r="AL23" i="2"/>
  <c r="AZ23" i="2" s="1"/>
  <c r="AJ23" i="2"/>
  <c r="AH23" i="2"/>
  <c r="AF23" i="2"/>
  <c r="AB23" i="2"/>
  <c r="Z23" i="2"/>
  <c r="AU23" i="2" s="1"/>
  <c r="X23" i="2"/>
  <c r="V23" i="2"/>
  <c r="AS23" i="2" s="1"/>
  <c r="T23" i="2"/>
  <c r="AR23" i="2" s="1"/>
  <c r="R23" i="2"/>
  <c r="AQ23" i="2" s="1"/>
  <c r="P23" i="2"/>
  <c r="AP23" i="2" s="1"/>
  <c r="N23" i="2"/>
  <c r="AO23" i="2" s="1"/>
  <c r="L23" i="2"/>
  <c r="I23" i="2"/>
  <c r="AM22" i="2"/>
  <c r="AL22" i="2"/>
  <c r="AJ21" i="2"/>
  <c r="AH21" i="2"/>
  <c r="AF21" i="2"/>
  <c r="AX21" i="2" s="1"/>
  <c r="AD21" i="2"/>
  <c r="Z21" i="2"/>
  <c r="X21" i="2"/>
  <c r="V21" i="2"/>
  <c r="AS21" i="2" s="1"/>
  <c r="T21" i="2"/>
  <c r="R21" i="2"/>
  <c r="AQ21" i="2" s="1"/>
  <c r="P21" i="2"/>
  <c r="N21" i="2"/>
  <c r="AO21" i="2" s="1"/>
  <c r="L21" i="2"/>
  <c r="I21" i="2"/>
  <c r="AM20" i="2"/>
  <c r="AL20" i="2"/>
  <c r="AJ19" i="2"/>
  <c r="AH19" i="2"/>
  <c r="AF19" i="2"/>
  <c r="AX19" i="2" s="1"/>
  <c r="AD19" i="2"/>
  <c r="AB19" i="2"/>
  <c r="AV19" i="2" s="1"/>
  <c r="X19" i="2"/>
  <c r="V19" i="2"/>
  <c r="AS19" i="2" s="1"/>
  <c r="T19" i="2"/>
  <c r="AR19" i="2" s="1"/>
  <c r="R19" i="2"/>
  <c r="AQ19" i="2" s="1"/>
  <c r="P19" i="2"/>
  <c r="N19" i="2"/>
  <c r="AO19" i="2" s="1"/>
  <c r="L19" i="2"/>
  <c r="I19" i="2" s="1"/>
  <c r="AM18" i="2"/>
  <c r="AL18" i="2"/>
  <c r="AL17" i="2"/>
  <c r="AZ17" i="2" s="1"/>
  <c r="AJ17" i="2"/>
  <c r="AH17" i="2"/>
  <c r="AF17" i="2"/>
  <c r="AD17" i="2"/>
  <c r="AB17" i="2"/>
  <c r="Z17" i="2"/>
  <c r="V17" i="2"/>
  <c r="T17" i="2"/>
  <c r="AR17" i="2" s="1"/>
  <c r="R17" i="2"/>
  <c r="P17" i="2"/>
  <c r="N17" i="2"/>
  <c r="L17" i="2"/>
  <c r="I17" i="2" s="1"/>
  <c r="AM16" i="2"/>
  <c r="AL16" i="2"/>
  <c r="AL15" i="2"/>
  <c r="AZ15" i="2" s="1"/>
  <c r="AJ15" i="2"/>
  <c r="AH15" i="2"/>
  <c r="AF15" i="2"/>
  <c r="AX15" i="2" s="1"/>
  <c r="AD15" i="2"/>
  <c r="AB15" i="2"/>
  <c r="Z15" i="2"/>
  <c r="X15" i="2"/>
  <c r="AT15" i="2" s="1"/>
  <c r="T15" i="2"/>
  <c r="R15" i="2"/>
  <c r="AQ15" i="2" s="1"/>
  <c r="P15" i="2"/>
  <c r="AP15" i="2" s="1"/>
  <c r="N15" i="2"/>
  <c r="AO15" i="2" s="1"/>
  <c r="L15" i="2"/>
  <c r="I15" i="2" s="1"/>
  <c r="AM14" i="2"/>
  <c r="AL14" i="2"/>
  <c r="AL13" i="2"/>
  <c r="AZ13" i="2" s="1"/>
  <c r="AJ13" i="2"/>
  <c r="AH13" i="2"/>
  <c r="AF13" i="2"/>
  <c r="AD13" i="2"/>
  <c r="AB13" i="2"/>
  <c r="Z13" i="2"/>
  <c r="X13" i="2"/>
  <c r="V13" i="2"/>
  <c r="R13" i="2"/>
  <c r="AQ13" i="2" s="1"/>
  <c r="P13" i="2"/>
  <c r="N13" i="2"/>
  <c r="AO13" i="2" s="1"/>
  <c r="L13" i="2"/>
  <c r="I13" i="2"/>
  <c r="AM12" i="2"/>
  <c r="AL12" i="2"/>
  <c r="AL11" i="2"/>
  <c r="AZ11" i="2" s="1"/>
  <c r="AJ11" i="2"/>
  <c r="AH11" i="2"/>
  <c r="AF11" i="2"/>
  <c r="AD11" i="2"/>
  <c r="AB11" i="2"/>
  <c r="Z11" i="2"/>
  <c r="X11" i="2"/>
  <c r="AT11" i="2" s="1"/>
  <c r="V11" i="2"/>
  <c r="T11" i="2"/>
  <c r="P11" i="2"/>
  <c r="AP11" i="2" s="1"/>
  <c r="N11" i="2"/>
  <c r="AO11" i="2" s="1"/>
  <c r="L11" i="2"/>
  <c r="I11" i="2"/>
  <c r="AM10" i="2"/>
  <c r="AL10" i="2"/>
  <c r="AL9" i="2"/>
  <c r="AZ9" i="2" s="1"/>
  <c r="AJ9" i="2"/>
  <c r="AH9" i="2"/>
  <c r="AF9" i="2"/>
  <c r="AX9" i="2" s="1"/>
  <c r="AD9" i="2"/>
  <c r="AB9" i="2"/>
  <c r="Z9" i="2"/>
  <c r="AU9" i="2" s="1"/>
  <c r="X9" i="2"/>
  <c r="V9" i="2"/>
  <c r="T9" i="2"/>
  <c r="AR9" i="2" s="1"/>
  <c r="R9" i="2"/>
  <c r="N9" i="2"/>
  <c r="AO9" i="2" s="1"/>
  <c r="L9" i="2"/>
  <c r="I9" i="2" s="1"/>
  <c r="AM8" i="2"/>
  <c r="AL7" i="2" s="1"/>
  <c r="AZ7" i="2" s="1"/>
  <c r="AL8" i="2"/>
  <c r="AJ7" i="2"/>
  <c r="AH7" i="2"/>
  <c r="AF7" i="2"/>
  <c r="AD7" i="2"/>
  <c r="AB7" i="2"/>
  <c r="Z7" i="2"/>
  <c r="X7" i="2"/>
  <c r="AT7" i="2" s="1"/>
  <c r="V7" i="2"/>
  <c r="T7" i="2"/>
  <c r="R7" i="2"/>
  <c r="P7" i="2"/>
  <c r="L7" i="2"/>
  <c r="I7" i="2" s="1"/>
  <c r="AS13" i="2" l="1"/>
  <c r="AP25" i="2"/>
  <c r="AT25" i="2"/>
  <c r="K7" i="2"/>
  <c r="AY7" i="2" s="1"/>
  <c r="AR7" i="2"/>
  <c r="AX7" i="2"/>
  <c r="K9" i="2"/>
  <c r="AY9" i="2" s="1"/>
  <c r="AV9" i="2"/>
  <c r="K11" i="2"/>
  <c r="AV11" i="2"/>
  <c r="H13" i="2"/>
  <c r="K13" i="2"/>
  <c r="AT13" i="2"/>
  <c r="AV13" i="2"/>
  <c r="AX13" i="2"/>
  <c r="AL19" i="2"/>
  <c r="AZ19" i="2" s="1"/>
  <c r="AZ31" i="2" s="1"/>
  <c r="AL21" i="2"/>
  <c r="AZ21" i="2" s="1"/>
  <c r="K23" i="2"/>
  <c r="AY23" i="2" s="1"/>
  <c r="H25" i="2"/>
  <c r="K25" i="2"/>
  <c r="AY25" i="2" s="1"/>
  <c r="AQ25" i="2"/>
  <c r="AS25" i="2"/>
  <c r="AU25" i="2"/>
  <c r="AU13" i="2"/>
  <c r="K15" i="2"/>
  <c r="K17" i="2"/>
  <c r="H17" i="2" s="1"/>
  <c r="K19" i="2"/>
  <c r="H19" i="2" s="1"/>
  <c r="K21" i="2"/>
  <c r="H21" i="2" s="1"/>
  <c r="F21" i="2" s="1"/>
  <c r="E21" i="2" s="1"/>
  <c r="F25" i="2"/>
  <c r="E25" i="2" s="1"/>
  <c r="H27" i="2"/>
  <c r="K27" i="2"/>
  <c r="H29" i="2"/>
  <c r="K29" i="2"/>
  <c r="AR29" i="2"/>
  <c r="AX29" i="2"/>
  <c r="AY11" i="2" l="1"/>
  <c r="F11" i="2"/>
  <c r="E11" i="2" s="1"/>
  <c r="AS9" i="2"/>
  <c r="AQ7" i="2"/>
  <c r="AT23" i="2"/>
  <c r="AW11" i="2"/>
  <c r="AS11" i="2"/>
  <c r="AQ9" i="2"/>
  <c r="AS7" i="2"/>
  <c r="F23" i="2"/>
  <c r="E23" i="2" s="1"/>
  <c r="AX23" i="2"/>
  <c r="H23" i="2"/>
  <c r="AY13" i="2"/>
  <c r="F13" i="2"/>
  <c r="E13" i="2" s="1"/>
  <c r="AX11" i="2"/>
  <c r="AR11" i="2"/>
  <c r="H11" i="2"/>
  <c r="AT9" i="2"/>
  <c r="H9" i="2"/>
  <c r="AV7" i="2"/>
  <c r="AP7" i="2"/>
  <c r="H7" i="2"/>
  <c r="F7" i="2" s="1"/>
  <c r="E7" i="2" s="1"/>
  <c r="AU7" i="2"/>
  <c r="AV25" i="2"/>
  <c r="AR25" i="2"/>
  <c r="AV23" i="2"/>
  <c r="AW13" i="2"/>
  <c r="AP13" i="2"/>
  <c r="AU11" i="2"/>
  <c r="AW9" i="2"/>
  <c r="AW7" i="2"/>
  <c r="F9" i="2"/>
  <c r="E9" i="2" s="1"/>
  <c r="AY29" i="2"/>
  <c r="F29" i="2"/>
  <c r="E29" i="2" s="1"/>
  <c r="AW27" i="2"/>
  <c r="F27" i="2"/>
  <c r="E27" i="2" s="1"/>
  <c r="AY21" i="2"/>
  <c r="AT21" i="2"/>
  <c r="F19" i="2"/>
  <c r="E19" i="2" s="1"/>
  <c r="AY19" i="2"/>
  <c r="F17" i="2"/>
  <c r="E17" i="2" s="1"/>
  <c r="AY17" i="2"/>
  <c r="F15" i="2"/>
  <c r="E15" i="2" s="1"/>
  <c r="AY15" i="2"/>
  <c r="AY31" i="2" s="1"/>
  <c r="H15" i="2"/>
  <c r="AU21" i="2"/>
  <c r="AT19" i="2"/>
  <c r="AW17" i="2"/>
  <c r="AP17" i="2"/>
  <c r="AU15" i="2"/>
  <c r="AU31" i="2" s="1"/>
  <c r="M19" i="2" s="1"/>
  <c r="AR21" i="2"/>
  <c r="AX17" i="2"/>
  <c r="AX31" i="2" s="1"/>
  <c r="AS17" i="2"/>
  <c r="AS31" i="2" s="1"/>
  <c r="M15" i="2" s="1"/>
  <c r="AO17" i="2"/>
  <c r="AO31" i="2" s="1"/>
  <c r="M7" i="2" s="1"/>
  <c r="AW19" i="2"/>
  <c r="AP19" i="2"/>
  <c r="AU17" i="2"/>
  <c r="AW15" i="2"/>
  <c r="AW31" i="2" s="1"/>
  <c r="M23" i="2" s="1"/>
  <c r="AR15" i="2"/>
  <c r="AR31" i="2" s="1"/>
  <c r="M13" i="2" s="1"/>
  <c r="AP21" i="2"/>
  <c r="AV17" i="2"/>
  <c r="AQ17" i="2"/>
  <c r="AQ31" i="2" s="1"/>
  <c r="M11" i="2" s="1"/>
  <c r="AV15" i="2"/>
  <c r="AV31" i="2" s="1"/>
  <c r="M21" i="2" s="1"/>
  <c r="M25" i="2" l="1"/>
  <c r="M29" i="2"/>
  <c r="AP31" i="2"/>
  <c r="M9" i="2" s="1"/>
  <c r="AT31" i="2"/>
  <c r="M17" i="2" s="1"/>
  <c r="G35" i="1" l="1"/>
  <c r="AQ34" i="1"/>
  <c r="AP34" i="1"/>
  <c r="AP33" i="1" s="1"/>
  <c r="AL33" i="1"/>
  <c r="BE33" i="1" s="1"/>
  <c r="AJ33" i="1"/>
  <c r="BD33" i="1" s="1"/>
  <c r="AH33" i="1"/>
  <c r="BC33" i="1" s="1"/>
  <c r="AF33" i="1"/>
  <c r="BB33" i="1" s="1"/>
  <c r="AD33" i="1"/>
  <c r="BA33" i="1" s="1"/>
  <c r="AB33" i="1"/>
  <c r="AZ33" i="1" s="1"/>
  <c r="Z33" i="1"/>
  <c r="AY33" i="1" s="1"/>
  <c r="X33" i="1"/>
  <c r="AX33" i="1" s="1"/>
  <c r="V33" i="1"/>
  <c r="AW33" i="1" s="1"/>
  <c r="T33" i="1"/>
  <c r="AV33" i="1" s="1"/>
  <c r="R33" i="1"/>
  <c r="AU33" i="1" s="1"/>
  <c r="P33" i="1"/>
  <c r="AT33" i="1" s="1"/>
  <c r="N33" i="1"/>
  <c r="AS33" i="1" s="1"/>
  <c r="L33" i="1"/>
  <c r="K33" i="1"/>
  <c r="I33" i="1"/>
  <c r="H33" i="1"/>
  <c r="E33" i="1"/>
  <c r="AQ32" i="1"/>
  <c r="AP32" i="1"/>
  <c r="AP31" i="1"/>
  <c r="AN31" i="1"/>
  <c r="BF31" i="1" s="1"/>
  <c r="AJ31" i="1"/>
  <c r="BD31" i="1" s="1"/>
  <c r="AH31" i="1"/>
  <c r="AF31" i="1"/>
  <c r="BB31" i="1" s="1"/>
  <c r="AD31" i="1"/>
  <c r="AB31" i="1"/>
  <c r="Z31" i="1"/>
  <c r="AY31" i="1" s="1"/>
  <c r="X31" i="1"/>
  <c r="AX31" i="1" s="1"/>
  <c r="V31" i="1"/>
  <c r="T31" i="1"/>
  <c r="AV31" i="1" s="1"/>
  <c r="R31" i="1"/>
  <c r="P31" i="1"/>
  <c r="N31" i="1"/>
  <c r="L31" i="1"/>
  <c r="I31" i="1" s="1"/>
  <c r="AQ30" i="1"/>
  <c r="AP29" i="1" s="1"/>
  <c r="AP30" i="1"/>
  <c r="AN29" i="1"/>
  <c r="BF29" i="1" s="1"/>
  <c r="AL29" i="1"/>
  <c r="AH29" i="1"/>
  <c r="AF29" i="1"/>
  <c r="AD29" i="1"/>
  <c r="AB29" i="1"/>
  <c r="Z29" i="1"/>
  <c r="X29" i="1"/>
  <c r="AX29" i="1" s="1"/>
  <c r="V29" i="1"/>
  <c r="T29" i="1"/>
  <c r="R29" i="1"/>
  <c r="AU29" i="1" s="1"/>
  <c r="P29" i="1"/>
  <c r="AT29" i="1" s="1"/>
  <c r="N29" i="1"/>
  <c r="K29" i="1" s="1"/>
  <c r="L29" i="1"/>
  <c r="I29" i="1"/>
  <c r="AQ28" i="1"/>
  <c r="AP28" i="1"/>
  <c r="AN27" i="1"/>
  <c r="BF27" i="1" s="1"/>
  <c r="AL27" i="1"/>
  <c r="AJ27" i="1"/>
  <c r="BD27" i="1" s="1"/>
  <c r="AF27" i="1"/>
  <c r="BB27" i="1" s="1"/>
  <c r="AD27" i="1"/>
  <c r="AB27" i="1"/>
  <c r="Z27" i="1"/>
  <c r="X27" i="1"/>
  <c r="AX27" i="1" s="1"/>
  <c r="V27" i="1"/>
  <c r="T27" i="1"/>
  <c r="AV27" i="1" s="1"/>
  <c r="R27" i="1"/>
  <c r="P27" i="1"/>
  <c r="N27" i="1"/>
  <c r="L27" i="1"/>
  <c r="I27" i="1" s="1"/>
  <c r="AQ26" i="1"/>
  <c r="AP25" i="1" s="1"/>
  <c r="AP26" i="1"/>
  <c r="AN25" i="1"/>
  <c r="BF25" i="1" s="1"/>
  <c r="AL25" i="1"/>
  <c r="AJ25" i="1"/>
  <c r="BD25" i="1" s="1"/>
  <c r="AH25" i="1"/>
  <c r="AD25" i="1"/>
  <c r="AB25" i="1"/>
  <c r="Z25" i="1"/>
  <c r="X25" i="1"/>
  <c r="V25" i="1"/>
  <c r="T25" i="1"/>
  <c r="R25" i="1"/>
  <c r="P25" i="1"/>
  <c r="N25" i="1"/>
  <c r="K25" i="1" s="1"/>
  <c r="L25" i="1"/>
  <c r="I25" i="1"/>
  <c r="AQ24" i="1"/>
  <c r="AP24" i="1"/>
  <c r="AN23" i="1"/>
  <c r="BF23" i="1" s="1"/>
  <c r="AL23" i="1"/>
  <c r="BE23" i="1" s="1"/>
  <c r="AJ23" i="1"/>
  <c r="AH23" i="1"/>
  <c r="AF23" i="1"/>
  <c r="BB23" i="1" s="1"/>
  <c r="AB23" i="1"/>
  <c r="Z23" i="1"/>
  <c r="AY23" i="1" s="1"/>
  <c r="X23" i="1"/>
  <c r="V23" i="1"/>
  <c r="T23" i="1"/>
  <c r="R23" i="1"/>
  <c r="P23" i="1"/>
  <c r="N23" i="1"/>
  <c r="L23" i="1"/>
  <c r="I23" i="1" s="1"/>
  <c r="AQ22" i="1"/>
  <c r="AP21" i="1" s="1"/>
  <c r="AP22" i="1"/>
  <c r="AN21" i="1"/>
  <c r="BF21" i="1" s="1"/>
  <c r="AL21" i="1"/>
  <c r="BE21" i="1" s="1"/>
  <c r="AJ21" i="1"/>
  <c r="AH21" i="1"/>
  <c r="BC21" i="1" s="1"/>
  <c r="AF21" i="1"/>
  <c r="BB21" i="1" s="1"/>
  <c r="AD21" i="1"/>
  <c r="BA21" i="1" s="1"/>
  <c r="Z21" i="1"/>
  <c r="X21" i="1"/>
  <c r="AX21" i="1" s="1"/>
  <c r="V21" i="1"/>
  <c r="T21" i="1"/>
  <c r="AV21" i="1" s="1"/>
  <c r="R21" i="1"/>
  <c r="P21" i="1"/>
  <c r="N21" i="1"/>
  <c r="K21" i="1" s="1"/>
  <c r="L21" i="1"/>
  <c r="I21" i="1"/>
  <c r="AQ20" i="1"/>
  <c r="AP20" i="1"/>
  <c r="AN19" i="1"/>
  <c r="BF19" i="1" s="1"/>
  <c r="AL19" i="1"/>
  <c r="AJ19" i="1"/>
  <c r="AH19" i="1"/>
  <c r="AF19" i="1"/>
  <c r="AD19" i="1"/>
  <c r="AB19" i="1"/>
  <c r="AZ19" i="1" s="1"/>
  <c r="X19" i="1"/>
  <c r="AX19" i="1" s="1"/>
  <c r="V19" i="1"/>
  <c r="T19" i="1"/>
  <c r="R19" i="1"/>
  <c r="P19" i="1"/>
  <c r="N19" i="1"/>
  <c r="L19" i="1"/>
  <c r="I19" i="1" s="1"/>
  <c r="AQ18" i="1"/>
  <c r="AP17" i="1" s="1"/>
  <c r="AP18" i="1"/>
  <c r="AN17" i="1"/>
  <c r="BF17" i="1" s="1"/>
  <c r="AL17" i="1"/>
  <c r="AJ17" i="1"/>
  <c r="AH17" i="1"/>
  <c r="AF17" i="1"/>
  <c r="AD17" i="1"/>
  <c r="AB17" i="1"/>
  <c r="Z17" i="1"/>
  <c r="V17" i="1"/>
  <c r="T17" i="1"/>
  <c r="R17" i="1"/>
  <c r="P17" i="1"/>
  <c r="N17" i="1"/>
  <c r="K17" i="1" s="1"/>
  <c r="L17" i="1"/>
  <c r="I17" i="1"/>
  <c r="AQ16" i="1"/>
  <c r="AP16" i="1"/>
  <c r="AN15" i="1"/>
  <c r="BF15" i="1" s="1"/>
  <c r="AL15" i="1"/>
  <c r="BE15" i="1" s="1"/>
  <c r="AJ15" i="1"/>
  <c r="BD15" i="1" s="1"/>
  <c r="AH15" i="1"/>
  <c r="AF15" i="1"/>
  <c r="AD15" i="1"/>
  <c r="BA15" i="1" s="1"/>
  <c r="AB15" i="1"/>
  <c r="Z15" i="1"/>
  <c r="AY15" i="1" s="1"/>
  <c r="X15" i="1"/>
  <c r="T15" i="1"/>
  <c r="R15" i="1"/>
  <c r="AU15" i="1" s="1"/>
  <c r="P15" i="1"/>
  <c r="AT15" i="1" s="1"/>
  <c r="N15" i="1"/>
  <c r="L15" i="1"/>
  <c r="I15" i="1" s="1"/>
  <c r="AQ14" i="1"/>
  <c r="AP13" i="1" s="1"/>
  <c r="AP14" i="1"/>
  <c r="AN13" i="1"/>
  <c r="BF13" i="1" s="1"/>
  <c r="AL13" i="1"/>
  <c r="AJ13" i="1"/>
  <c r="AH13" i="1"/>
  <c r="AF13" i="1"/>
  <c r="AD13" i="1"/>
  <c r="BA13" i="1" s="1"/>
  <c r="AB13" i="1"/>
  <c r="Z13" i="1"/>
  <c r="X13" i="1"/>
  <c r="V13" i="1"/>
  <c r="AW13" i="1" s="1"/>
  <c r="R13" i="1"/>
  <c r="P13" i="1"/>
  <c r="N13" i="1"/>
  <c r="K13" i="1" s="1"/>
  <c r="L13" i="1"/>
  <c r="I13" i="1"/>
  <c r="AQ12" i="1"/>
  <c r="AP12" i="1"/>
  <c r="AN11" i="1"/>
  <c r="BF11" i="1" s="1"/>
  <c r="AL11" i="1"/>
  <c r="BE11" i="1" s="1"/>
  <c r="AJ11" i="1"/>
  <c r="AH11" i="1"/>
  <c r="AF11" i="1"/>
  <c r="BB11" i="1" s="1"/>
  <c r="AD11" i="1"/>
  <c r="BA11" i="1" s="1"/>
  <c r="AB11" i="1"/>
  <c r="AZ11" i="1" s="1"/>
  <c r="Z11" i="1"/>
  <c r="AY11" i="1" s="1"/>
  <c r="X11" i="1"/>
  <c r="AX11" i="1" s="1"/>
  <c r="V11" i="1"/>
  <c r="T11" i="1"/>
  <c r="P11" i="1"/>
  <c r="AT11" i="1" s="1"/>
  <c r="N11" i="1"/>
  <c r="L11" i="1"/>
  <c r="I11" i="1" s="1"/>
  <c r="AQ10" i="1"/>
  <c r="AP9" i="1" s="1"/>
  <c r="AP10" i="1"/>
  <c r="AN9" i="1"/>
  <c r="BF9" i="1" s="1"/>
  <c r="AL9" i="1"/>
  <c r="AJ9" i="1"/>
  <c r="AH9" i="1"/>
  <c r="AF9" i="1"/>
  <c r="BB9" i="1" s="1"/>
  <c r="AD9" i="1"/>
  <c r="BA9" i="1" s="1"/>
  <c r="AB9" i="1"/>
  <c r="AZ9" i="1" s="1"/>
  <c r="Z9" i="1"/>
  <c r="AY9" i="1" s="1"/>
  <c r="X9" i="1"/>
  <c r="AX9" i="1" s="1"/>
  <c r="V9" i="1"/>
  <c r="T9" i="1"/>
  <c r="AV9" i="1" s="1"/>
  <c r="R9" i="1"/>
  <c r="N9" i="1"/>
  <c r="K9" i="1" s="1"/>
  <c r="L9" i="1"/>
  <c r="I9" i="1" s="1"/>
  <c r="AQ8" i="1"/>
  <c r="AP7" i="1" s="1"/>
  <c r="AP8" i="1"/>
  <c r="AN7" i="1"/>
  <c r="BF7" i="1" s="1"/>
  <c r="BF35" i="1" s="1"/>
  <c r="M33" i="1" s="1"/>
  <c r="AL7" i="1"/>
  <c r="AJ7" i="1"/>
  <c r="AH7" i="1"/>
  <c r="AF7" i="1"/>
  <c r="AD7" i="1"/>
  <c r="BA7" i="1" s="1"/>
  <c r="AB7" i="1"/>
  <c r="Z7" i="1"/>
  <c r="AY7" i="1" s="1"/>
  <c r="X7" i="1"/>
  <c r="V7" i="1"/>
  <c r="T7" i="1"/>
  <c r="AV7" i="1" s="1"/>
  <c r="R7" i="1"/>
  <c r="AU7" i="1" s="1"/>
  <c r="P7" i="1"/>
  <c r="K7" i="1" s="1"/>
  <c r="L7" i="1"/>
  <c r="I7" i="1" s="1"/>
  <c r="K11" i="1" l="1"/>
  <c r="F11" i="1" s="1"/>
  <c r="E11" i="1" s="1"/>
  <c r="AP11" i="1"/>
  <c r="K15" i="1"/>
  <c r="AP15" i="1"/>
  <c r="K19" i="1"/>
  <c r="F19" i="1" s="1"/>
  <c r="E19" i="1" s="1"/>
  <c r="AP19" i="1"/>
  <c r="K23" i="1"/>
  <c r="F23" i="1" s="1"/>
  <c r="E23" i="1" s="1"/>
  <c r="AP23" i="1"/>
  <c r="K27" i="1"/>
  <c r="AT27" i="1" s="1"/>
  <c r="AP27" i="1"/>
  <c r="AV29" i="1"/>
  <c r="AZ29" i="1"/>
  <c r="K31" i="1"/>
  <c r="F31" i="1" s="1"/>
  <c r="E31" i="1" s="1"/>
  <c r="AW11" i="1"/>
  <c r="BC11" i="1"/>
  <c r="F13" i="1"/>
  <c r="E13" i="1" s="1"/>
  <c r="AV15" i="1"/>
  <c r="BC15" i="1"/>
  <c r="F17" i="1"/>
  <c r="E17" i="1" s="1"/>
  <c r="AT19" i="1"/>
  <c r="AV19" i="1"/>
  <c r="BA19" i="1"/>
  <c r="BC19" i="1"/>
  <c r="BE19" i="1"/>
  <c r="F21" i="1"/>
  <c r="E21" i="1" s="1"/>
  <c r="AV23" i="1"/>
  <c r="AZ23" i="1"/>
  <c r="BC23" i="1"/>
  <c r="F25" i="1"/>
  <c r="E25" i="1" s="1"/>
  <c r="F29" i="1"/>
  <c r="E29" i="1" s="1"/>
  <c r="AZ7" i="1"/>
  <c r="BB7" i="1"/>
  <c r="BD7" i="1"/>
  <c r="BD9" i="1"/>
  <c r="AU13" i="1"/>
  <c r="AX13" i="1"/>
  <c r="AZ13" i="1"/>
  <c r="BB13" i="1"/>
  <c r="BD13" i="1"/>
  <c r="AU17" i="1"/>
  <c r="AW17" i="1"/>
  <c r="AZ17" i="1"/>
  <c r="BB17" i="1"/>
  <c r="BD17" i="1"/>
  <c r="AU21" i="1"/>
  <c r="AW21" i="1"/>
  <c r="AY21" i="1"/>
  <c r="BD21" i="1"/>
  <c r="AU25" i="1"/>
  <c r="AW25" i="1"/>
  <c r="AY25" i="1"/>
  <c r="BA25" i="1"/>
  <c r="AZ27" i="1"/>
  <c r="BE27" i="1"/>
  <c r="AW29" i="1"/>
  <c r="AY29" i="1"/>
  <c r="BA29" i="1"/>
  <c r="BC29" i="1"/>
  <c r="AT31" i="1"/>
  <c r="AZ31" i="1"/>
  <c r="AX7" i="1"/>
  <c r="AW7" i="1"/>
  <c r="BE7" i="1"/>
  <c r="F9" i="1"/>
  <c r="E9" i="1" s="1"/>
  <c r="AU9" i="1"/>
  <c r="AW9" i="1"/>
  <c r="BC9" i="1"/>
  <c r="BE9" i="1"/>
  <c r="AV11" i="1"/>
  <c r="BD11" i="1"/>
  <c r="AT13" i="1"/>
  <c r="AY13" i="1"/>
  <c r="BC13" i="1"/>
  <c r="BE13" i="1"/>
  <c r="AX15" i="1"/>
  <c r="AZ15" i="1"/>
  <c r="BB15" i="1"/>
  <c r="AT17" i="1"/>
  <c r="AV17" i="1"/>
  <c r="AY17" i="1"/>
  <c r="BA17" i="1"/>
  <c r="BC17" i="1"/>
  <c r="BE17" i="1"/>
  <c r="AU19" i="1"/>
  <c r="AW19" i="1"/>
  <c r="BB19" i="1"/>
  <c r="BD19" i="1"/>
  <c r="AT21" i="1"/>
  <c r="AU23" i="1"/>
  <c r="AW23" i="1"/>
  <c r="BD23" i="1"/>
  <c r="AT25" i="1"/>
  <c r="AV25" i="1"/>
  <c r="AX25" i="1"/>
  <c r="AZ25" i="1"/>
  <c r="BC25" i="1"/>
  <c r="BE25" i="1"/>
  <c r="AU27" i="1"/>
  <c r="AW27" i="1"/>
  <c r="AY27" i="1"/>
  <c r="BA27" i="1"/>
  <c r="BB29" i="1"/>
  <c r="BE29" i="1"/>
  <c r="AU31" i="1"/>
  <c r="AW31" i="1"/>
  <c r="BA31" i="1"/>
  <c r="BC31" i="1"/>
  <c r="AT7" i="1"/>
  <c r="AS9" i="1"/>
  <c r="AS11" i="1"/>
  <c r="AS13" i="1"/>
  <c r="AS15" i="1"/>
  <c r="AS17" i="1"/>
  <c r="AS19" i="1"/>
  <c r="AS21" i="1"/>
  <c r="AS23" i="1"/>
  <c r="AS25" i="1"/>
  <c r="AS27" i="1"/>
  <c r="AS29" i="1"/>
  <c r="AS31" i="1"/>
  <c r="H7" i="1"/>
  <c r="F7" i="1" s="1"/>
  <c r="E7" i="1" s="1"/>
  <c r="H9" i="1"/>
  <c r="H11" i="1"/>
  <c r="H13" i="1"/>
  <c r="H15" i="1"/>
  <c r="F15" i="1" s="1"/>
  <c r="E15" i="1" s="1"/>
  <c r="H17" i="1"/>
  <c r="H19" i="1"/>
  <c r="H21" i="1"/>
  <c r="H23" i="1"/>
  <c r="H25" i="1"/>
  <c r="H27" i="1"/>
  <c r="F27" i="1" s="1"/>
  <c r="E27" i="1" s="1"/>
  <c r="H29" i="1"/>
  <c r="H31" i="1"/>
  <c r="BA35" i="1" l="1"/>
  <c r="M23" i="1" s="1"/>
  <c r="AV35" i="1"/>
  <c r="M13" i="1" s="1"/>
  <c r="AU35" i="1"/>
  <c r="M11" i="1" s="1"/>
  <c r="AX23" i="1"/>
  <c r="AT23" i="1"/>
  <c r="AT35" i="1" s="1"/>
  <c r="M9" i="1" s="1"/>
  <c r="AY35" i="1"/>
  <c r="M19" i="1" s="1"/>
  <c r="AW35" i="1"/>
  <c r="M15" i="1" s="1"/>
  <c r="BB35" i="1"/>
  <c r="M25" i="1" s="1"/>
  <c r="BC7" i="1"/>
  <c r="BC35" i="1" s="1"/>
  <c r="M27" i="1" s="1"/>
  <c r="AZ35" i="1"/>
  <c r="M21" i="1" s="1"/>
  <c r="AS35" i="1"/>
  <c r="M7" i="1" s="1"/>
  <c r="BE35" i="1"/>
  <c r="M31" i="1" s="1"/>
  <c r="AX35" i="1"/>
  <c r="M17" i="1" s="1"/>
  <c r="BD35" i="1"/>
  <c r="M29" i="1" s="1"/>
</calcChain>
</file>

<file path=xl/sharedStrings.xml><?xml version="1.0" encoding="utf-8"?>
<sst xmlns="http://schemas.openxmlformats.org/spreadsheetml/2006/main" count="196" uniqueCount="114">
  <si>
    <t>LATVIJAS INDIVIDUĀLAIS ČEMPIONĀTS NOVUSĀ, 2019</t>
  </si>
  <si>
    <t>Latvijas čempionāts</t>
  </si>
  <si>
    <t>Virslīgas "A" grupa</t>
  </si>
  <si>
    <t>2019.gada 5.oktobris</t>
  </si>
  <si>
    <t>Ziemeļu iela 19., LIEPĀJA</t>
  </si>
  <si>
    <t>Bergera koeficents</t>
  </si>
  <si>
    <t xml:space="preserve"> 18.04.2009.Ķekavā</t>
  </si>
  <si>
    <t>Vienāds ar</t>
  </si>
  <si>
    <t>Nr.</t>
  </si>
  <si>
    <t>Uzvārds,  Vārds</t>
  </si>
  <si>
    <t>Pils.,Nov.</t>
  </si>
  <si>
    <t>Lic.</t>
  </si>
  <si>
    <r>
      <t>IK/</t>
    </r>
    <r>
      <rPr>
        <sz val="9"/>
        <rFont val="Arial"/>
        <family val="2"/>
        <charset val="186"/>
      </rPr>
      <t>fin</t>
    </r>
  </si>
  <si>
    <t>IK+</t>
  </si>
  <si>
    <r>
      <t>IK</t>
    </r>
    <r>
      <rPr>
        <sz val="9"/>
        <rFont val="Arial"/>
        <family val="2"/>
        <charset val="186"/>
      </rPr>
      <t>/st</t>
    </r>
  </si>
  <si>
    <t>%</t>
  </si>
  <si>
    <t>G-L</t>
  </si>
  <si>
    <t>V</t>
  </si>
  <si>
    <t>P</t>
  </si>
  <si>
    <r>
      <t>IK</t>
    </r>
    <r>
      <rPr>
        <sz val="9"/>
        <rFont val="Arial"/>
        <family val="2"/>
        <charset val="186"/>
      </rPr>
      <t>/op</t>
    </r>
  </si>
  <si>
    <t>Ko</t>
  </si>
  <si>
    <t>Seti</t>
  </si>
  <si>
    <t xml:space="preserve">  Bumbieris Raivo</t>
  </si>
  <si>
    <t>Ventspils</t>
  </si>
  <si>
    <t xml:space="preserve">  Šeflers Emīls</t>
  </si>
  <si>
    <t>Priekule</t>
  </si>
  <si>
    <t xml:space="preserve">  Knipens Kaspars</t>
  </si>
  <si>
    <t xml:space="preserve">  Jaunbrūns Arnis</t>
  </si>
  <si>
    <t>Liepāja</t>
  </si>
  <si>
    <t xml:space="preserve">  Bišovs Aldis</t>
  </si>
  <si>
    <t>Talsi</t>
  </si>
  <si>
    <t xml:space="preserve">  Hofmanis Bruno</t>
  </si>
  <si>
    <t xml:space="preserve">  Subačs Aleksandrs</t>
  </si>
  <si>
    <t xml:space="preserve">  Laugalis Artūrs</t>
  </si>
  <si>
    <t>Rucava</t>
  </si>
  <si>
    <t xml:space="preserve">  Strakšs Ilmārs</t>
  </si>
  <si>
    <t xml:space="preserve">  Laugalis Krists</t>
  </si>
  <si>
    <t xml:space="preserve">  Stalidzāns Ritvars</t>
  </si>
  <si>
    <t xml:space="preserve">  Rugevics Ingus</t>
  </si>
  <si>
    <t xml:space="preserve">  Tapiņš Jānis</t>
  </si>
  <si>
    <t>Durbe</t>
  </si>
  <si>
    <t>Vecākais tiesnesis         Guntis Bucenieks</t>
  </si>
  <si>
    <t>Galvenā tiesnese     Liāna Krastiņa</t>
  </si>
  <si>
    <t>Individuālais čempionāts</t>
  </si>
  <si>
    <t>Virslīgas "B" grupa</t>
  </si>
  <si>
    <t>Sporta kompleks "Ērģelnieki", Jaunpils</t>
  </si>
  <si>
    <t>Dz.vieta</t>
  </si>
  <si>
    <r>
      <t>IK</t>
    </r>
    <r>
      <rPr>
        <sz val="10"/>
        <rFont val="Arial"/>
        <family val="2"/>
        <charset val="204"/>
      </rPr>
      <t>/fin</t>
    </r>
  </si>
  <si>
    <r>
      <t>IK</t>
    </r>
    <r>
      <rPr>
        <sz val="10"/>
        <rFont val="Arial"/>
        <family val="2"/>
        <charset val="204"/>
      </rPr>
      <t>/st</t>
    </r>
  </si>
  <si>
    <r>
      <t>IK</t>
    </r>
    <r>
      <rPr>
        <sz val="10"/>
        <rFont val="Arial"/>
        <family val="2"/>
        <charset val="204"/>
      </rPr>
      <t>/op</t>
    </r>
  </si>
  <si>
    <t>Grīnvalds Aivars</t>
  </si>
  <si>
    <t>Kuldīga</t>
  </si>
  <si>
    <t>Cirvelis Jānis</t>
  </si>
  <si>
    <t>Rīga</t>
  </si>
  <si>
    <t>Cirvelis Raitis</t>
  </si>
  <si>
    <t>Griškevics Jānis</t>
  </si>
  <si>
    <t>Strautiņš Ēriks</t>
  </si>
  <si>
    <t>Jaunpils</t>
  </si>
  <si>
    <t>Pelcers Vilnis</t>
  </si>
  <si>
    <t>Bauska</t>
  </si>
  <si>
    <t>Ramba Igors</t>
  </si>
  <si>
    <t>Babīte</t>
  </si>
  <si>
    <t>Grosēns Juris</t>
  </si>
  <si>
    <t>Grosēns Ainārs</t>
  </si>
  <si>
    <t>Kārkliņš Aivars</t>
  </si>
  <si>
    <t xml:space="preserve">                     Vecākais tiesnesis          Ēriks Strautiņš </t>
  </si>
  <si>
    <t>Galvenā tiesnese           Liāna Krastiņa</t>
  </si>
  <si>
    <t xml:space="preserve"> </t>
  </si>
  <si>
    <t>Virslīgas "C" grupa</t>
  </si>
  <si>
    <t>Brīvības iela 191,  Rīga</t>
  </si>
  <si>
    <t>Jukštaks Ilmārs</t>
  </si>
  <si>
    <t>Armuška Antons</t>
  </si>
  <si>
    <t>Deksnis Matīss</t>
  </si>
  <si>
    <t>Kupčs Janis</t>
  </si>
  <si>
    <t>Bļumhens Oļegs</t>
  </si>
  <si>
    <t>Daugavpils</t>
  </si>
  <si>
    <t>Nasirs Vitālijs</t>
  </si>
  <si>
    <t>Dūmiņš Jānis</t>
  </si>
  <si>
    <t>Baldone</t>
  </si>
  <si>
    <t>Kampāns Uldis</t>
  </si>
  <si>
    <t>Jēkabpils</t>
  </si>
  <si>
    <t>Balodis Alvis</t>
  </si>
  <si>
    <t>Reinsons Alfrēds</t>
  </si>
  <si>
    <t>Pūpols Juris</t>
  </si>
  <si>
    <t>:Ķegums</t>
  </si>
  <si>
    <t>Čunka Valdis</t>
  </si>
  <si>
    <t>Rakovskis Aleksandrs</t>
  </si>
  <si>
    <t>Cepurītis Eglis</t>
  </si>
  <si>
    <t>Vecākais tiesnesis         Antons Armuška</t>
  </si>
  <si>
    <t>Virslīgas "D" grupa</t>
  </si>
  <si>
    <t>Gaujas iela 45, Cēsis</t>
  </si>
  <si>
    <t>Mironovs Aleksejs</t>
  </si>
  <si>
    <t>Ogre</t>
  </si>
  <si>
    <t>Celmiņš Ēriks</t>
  </si>
  <si>
    <t>Valmiera</t>
  </si>
  <si>
    <t>Mednis Agris</t>
  </si>
  <si>
    <t>Liepiņš Guntars</t>
  </si>
  <si>
    <t>Cēsis</t>
  </si>
  <si>
    <t>Kostovs Leons</t>
  </si>
  <si>
    <t>Rauna</t>
  </si>
  <si>
    <t>Balodis Roberts</t>
  </si>
  <si>
    <t>Žugs Edvīns</t>
  </si>
  <si>
    <t>Mednis Aldis</t>
  </si>
  <si>
    <t>Krasts Andris</t>
  </si>
  <si>
    <t>Markus Arvis</t>
  </si>
  <si>
    <t>Ape</t>
  </si>
  <si>
    <t>Valbergs Sergejs</t>
  </si>
  <si>
    <t>Palsmane</t>
  </si>
  <si>
    <t>Šrenks Mārtiņš</t>
  </si>
  <si>
    <t>Salacgrīva</t>
  </si>
  <si>
    <t>Jānelsiņš Jānis</t>
  </si>
  <si>
    <t>Smildziņš Aivars</t>
  </si>
  <si>
    <t>Ādaži</t>
  </si>
  <si>
    <t>Vecākā tiesnese         Liāna Krastiņa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</si>
</sst>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7" x14ac:knownFonts="1">
    <font>
      <sz val="11"/>
      <color theme="1"/>
      <name val="Calibri"/>
      <family val="2"/>
      <charset val="186"/>
      <scheme val="minor"/>
    </font>
    <font>
      <b/>
      <sz val="12"/>
      <name val="Arial"/>
      <family val="2"/>
      <charset val="204"/>
    </font>
    <font>
      <sz val="10"/>
      <name val="Arial"/>
      <family val="2"/>
      <charset val="186"/>
    </font>
    <font>
      <sz val="14"/>
      <name val="Arial"/>
      <family val="2"/>
      <charset val="204"/>
    </font>
    <font>
      <b/>
      <sz val="12"/>
      <color rgb="FF0070C0"/>
      <name val="Arial"/>
      <family val="2"/>
      <charset val="186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  <charset val="204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b/>
      <sz val="10"/>
      <name val="Arial"/>
      <family val="2"/>
      <charset val="186"/>
    </font>
    <font>
      <sz val="12"/>
      <name val="Times New Roman"/>
      <family val="1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2"/>
      <color rgb="FF00B0F0"/>
      <name val="Arial"/>
      <family val="2"/>
      <charset val="204"/>
    </font>
    <font>
      <b/>
      <sz val="11"/>
      <color rgb="FF0070C0"/>
      <name val="Arial"/>
      <family val="2"/>
      <charset val="186"/>
    </font>
    <font>
      <sz val="12"/>
      <color rgb="FFFF0000"/>
      <name val="Arial"/>
      <family val="2"/>
      <charset val="204"/>
    </font>
    <font>
      <b/>
      <sz val="11"/>
      <color rgb="FFFF0000"/>
      <name val="Arial"/>
      <family val="2"/>
      <charset val="186"/>
    </font>
    <font>
      <sz val="12"/>
      <color theme="1"/>
      <name val="Arial"/>
      <family val="2"/>
      <charset val="204"/>
    </font>
    <font>
      <b/>
      <sz val="11"/>
      <color theme="1"/>
      <name val="Arial"/>
      <family val="2"/>
      <charset val="186"/>
    </font>
    <font>
      <sz val="12"/>
      <color rgb="FF00B050"/>
      <name val="Arial"/>
      <family val="2"/>
      <charset val="204"/>
    </font>
    <font>
      <b/>
      <sz val="11"/>
      <color rgb="FF00B050"/>
      <name val="Arial"/>
      <family val="2"/>
      <charset val="186"/>
    </font>
    <font>
      <i/>
      <sz val="12"/>
      <color theme="1"/>
      <name val="Arial"/>
      <family val="2"/>
      <charset val="186"/>
    </font>
    <font>
      <sz val="8"/>
      <name val="Times New Roman"/>
      <family val="1"/>
    </font>
    <font>
      <sz val="8"/>
      <color theme="0"/>
      <name val="Times New Roman"/>
      <family val="1"/>
    </font>
    <font>
      <sz val="8"/>
      <name val="Arial"/>
      <family val="2"/>
      <charset val="186"/>
    </font>
    <font>
      <sz val="11"/>
      <name val="Times New Roman"/>
      <family val="1"/>
    </font>
    <font>
      <i/>
      <sz val="12"/>
      <name val="Arial"/>
      <family val="2"/>
      <charset val="204"/>
    </font>
    <font>
      <i/>
      <sz val="10"/>
      <name val="Arial"/>
      <family val="2"/>
      <charset val="186"/>
    </font>
    <font>
      <b/>
      <sz val="12"/>
      <color rgb="FF0070C0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</font>
    <font>
      <b/>
      <sz val="10"/>
      <color theme="1"/>
      <name val="Arial"/>
      <family val="2"/>
      <charset val="186"/>
    </font>
    <font>
      <sz val="12"/>
      <color rgb="FF00B050"/>
      <name val="Times New Roman"/>
      <family val="1"/>
      <charset val="204"/>
    </font>
    <font>
      <b/>
      <sz val="10"/>
      <color rgb="FF00B050"/>
      <name val="Arial"/>
      <family val="2"/>
      <charset val="186"/>
    </font>
    <font>
      <sz val="12"/>
      <color rgb="FFFF0000"/>
      <name val="Times New Roman"/>
      <family val="1"/>
      <charset val="204"/>
    </font>
    <font>
      <b/>
      <sz val="10"/>
      <color rgb="FFFF0000"/>
      <name val="Arial"/>
      <family val="2"/>
      <charset val="186"/>
    </font>
    <font>
      <sz val="12"/>
      <color rgb="FF00B0F0"/>
      <name val="Times New Roman"/>
      <family val="1"/>
      <charset val="204"/>
    </font>
    <font>
      <b/>
      <sz val="10"/>
      <color rgb="FF0070C0"/>
      <name val="Arial"/>
      <family val="2"/>
      <charset val="186"/>
    </font>
    <font>
      <i/>
      <sz val="10"/>
      <color indexed="8"/>
      <name val="Arial"/>
      <family val="2"/>
      <charset val="186"/>
    </font>
    <font>
      <sz val="10"/>
      <color theme="1"/>
      <name val="Arial"/>
      <family val="2"/>
      <charset val="186"/>
    </font>
    <font>
      <sz val="8"/>
      <name val="Arial"/>
      <family val="2"/>
    </font>
    <font>
      <sz val="8"/>
      <color theme="0"/>
      <name val="Arial"/>
      <family val="2"/>
    </font>
    <font>
      <sz val="11"/>
      <name val="Arial"/>
      <family val="2"/>
      <charset val="186"/>
    </font>
    <font>
      <sz val="12"/>
      <color rgb="FF00B050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2"/>
      <color rgb="FF00B0F0"/>
      <name val="Calibri"/>
      <family val="2"/>
      <charset val="186"/>
      <scheme val="minor"/>
    </font>
    <font>
      <sz val="12"/>
      <color rgb="FFFF0000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darkUp">
        <bgColor theme="0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0"/>
      </bottom>
      <diagonal/>
    </border>
    <border>
      <left/>
      <right style="thin">
        <color indexed="64"/>
      </right>
      <top style="thin">
        <color indexed="64"/>
      </top>
      <bottom style="dotted">
        <color indexed="6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52"/>
      </right>
      <top style="dotted">
        <color indexed="60"/>
      </top>
      <bottom style="thin">
        <color indexed="64"/>
      </bottom>
      <diagonal/>
    </border>
    <border>
      <left style="hair">
        <color indexed="52"/>
      </left>
      <right style="thin">
        <color indexed="64"/>
      </right>
      <top style="dotted">
        <color indexed="60"/>
      </top>
      <bottom style="thin">
        <color indexed="64"/>
      </bottom>
      <diagonal/>
    </border>
    <border>
      <left/>
      <right style="hair">
        <color indexed="52"/>
      </right>
      <top style="dotted">
        <color indexed="6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2" fillId="2" borderId="0" xfId="0" applyFont="1" applyFill="1"/>
    <xf numFmtId="0" fontId="3" fillId="0" borderId="0" xfId="0" applyFont="1" applyAlignment="1">
      <alignment horizontal="center"/>
    </xf>
    <xf numFmtId="0" fontId="0" fillId="0" borderId="0" xfId="0" applyProtection="1">
      <protection locked="0"/>
    </xf>
    <xf numFmtId="0" fontId="2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textRotation="90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0" xfId="0" applyBorder="1" applyAlignment="1">
      <alignment textRotation="90"/>
    </xf>
    <xf numFmtId="0" fontId="21" fillId="4" borderId="13" xfId="0" applyFont="1" applyFill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/>
    </xf>
    <xf numFmtId="0" fontId="21" fillId="4" borderId="13" xfId="0" applyFont="1" applyFill="1" applyBorder="1" applyAlignment="1" applyProtection="1">
      <alignment horizontal="center" vertical="center"/>
      <protection locked="0" hidden="1"/>
    </xf>
    <xf numFmtId="0" fontId="21" fillId="4" borderId="14" xfId="0" applyFont="1" applyFill="1" applyBorder="1" applyAlignment="1" applyProtection="1">
      <alignment horizontal="center" vertical="center"/>
      <protection locked="0" hidden="1"/>
    </xf>
    <xf numFmtId="0" fontId="22" fillId="5" borderId="15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0" fillId="0" borderId="0" xfId="0" applyBorder="1"/>
    <xf numFmtId="0" fontId="22" fillId="5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1" fontId="33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" fontId="34" fillId="4" borderId="0" xfId="0" applyNumberFormat="1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left" indent="1"/>
    </xf>
    <xf numFmtId="0" fontId="37" fillId="0" borderId="0" xfId="0" applyFont="1" applyAlignment="1">
      <alignment horizontal="left"/>
    </xf>
    <xf numFmtId="0" fontId="38" fillId="0" borderId="0" xfId="0" applyFont="1"/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Protection="1">
      <protection locked="0"/>
    </xf>
    <xf numFmtId="0" fontId="39" fillId="0" borderId="0" xfId="0" applyFont="1" applyAlignment="1">
      <alignment horizontal="center"/>
    </xf>
    <xf numFmtId="0" fontId="1" fillId="0" borderId="0" xfId="0" applyFont="1" applyAlignment="1"/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/>
    <xf numFmtId="0" fontId="42" fillId="0" borderId="0" xfId="0" applyFont="1" applyBorder="1" applyAlignment="1"/>
    <xf numFmtId="0" fontId="42" fillId="0" borderId="0" xfId="0" applyFont="1" applyBorder="1" applyAlignment="1">
      <alignment horizontal="center"/>
    </xf>
    <xf numFmtId="0" fontId="7" fillId="3" borderId="0" xfId="0" applyFont="1" applyFill="1"/>
    <xf numFmtId="0" fontId="5" fillId="0" borderId="0" xfId="0" applyFont="1" applyAlignment="1">
      <alignment horizontal="center"/>
    </xf>
    <xf numFmtId="0" fontId="43" fillId="0" borderId="9" xfId="0" applyFont="1" applyBorder="1" applyAlignment="1" applyProtection="1">
      <alignment horizontal="center"/>
      <protection hidden="1"/>
    </xf>
    <xf numFmtId="0" fontId="43" fillId="0" borderId="4" xfId="0" applyFont="1" applyBorder="1" applyAlignment="1" applyProtection="1">
      <alignment horizontal="center" vertical="center" wrapText="1"/>
      <protection hidden="1"/>
    </xf>
    <xf numFmtId="164" fontId="43" fillId="0" borderId="8" xfId="0" applyNumberFormat="1" applyFont="1" applyBorder="1" applyAlignment="1" applyProtection="1">
      <alignment horizontal="center" vertical="center" wrapText="1"/>
      <protection hidden="1"/>
    </xf>
    <xf numFmtId="164" fontId="43" fillId="0" borderId="9" xfId="0" applyNumberFormat="1" applyFont="1" applyBorder="1" applyAlignment="1" applyProtection="1">
      <alignment horizontal="center" vertical="center" wrapText="1"/>
      <protection hidden="1"/>
    </xf>
    <xf numFmtId="0" fontId="43" fillId="0" borderId="8" xfId="0" applyFont="1" applyBorder="1" applyAlignment="1" applyProtection="1">
      <alignment horizontal="center" vertical="center" wrapText="1"/>
      <protection hidden="1"/>
    </xf>
    <xf numFmtId="0" fontId="0" fillId="0" borderId="24" xfId="0" applyBorder="1" applyAlignment="1">
      <alignment horizontal="center" vertical="center"/>
    </xf>
    <xf numFmtId="0" fontId="49" fillId="4" borderId="13" xfId="0" applyFont="1" applyFill="1" applyBorder="1" applyAlignment="1">
      <alignment horizontal="center" vertical="center"/>
    </xf>
    <xf numFmtId="0" fontId="49" fillId="4" borderId="14" xfId="0" applyFont="1" applyFill="1" applyBorder="1" applyAlignment="1">
      <alignment horizontal="center" vertical="center"/>
    </xf>
    <xf numFmtId="0" fontId="49" fillId="4" borderId="13" xfId="0" applyFont="1" applyFill="1" applyBorder="1" applyAlignment="1" applyProtection="1">
      <alignment horizontal="center" vertical="center"/>
      <protection locked="0" hidden="1"/>
    </xf>
    <xf numFmtId="0" fontId="49" fillId="4" borderId="14" xfId="0" applyFont="1" applyFill="1" applyBorder="1" applyAlignment="1" applyProtection="1">
      <alignment horizontal="center" vertical="center"/>
      <protection locked="0" hidden="1"/>
    </xf>
    <xf numFmtId="1" fontId="60" fillId="0" borderId="0" xfId="0" applyNumberFormat="1" applyFont="1"/>
    <xf numFmtId="1" fontId="61" fillId="0" borderId="0" xfId="0" applyNumberFormat="1" applyFont="1" applyAlignment="1">
      <alignment horizontal="center"/>
    </xf>
    <xf numFmtId="164" fontId="5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48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1" fontId="3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4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 applyProtection="1">
      <alignment horizontal="left" vertical="center" wrapText="1"/>
      <protection locked="0"/>
    </xf>
    <xf numFmtId="0" fontId="16" fillId="0" borderId="9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9" fillId="4" borderId="10" xfId="0" applyFont="1" applyFill="1" applyBorder="1" applyAlignment="1" applyProtection="1">
      <alignment horizontal="center" vertical="center"/>
      <protection hidden="1"/>
    </xf>
    <xf numFmtId="0" fontId="19" fillId="4" borderId="11" xfId="0" applyFont="1" applyFill="1" applyBorder="1" applyAlignment="1" applyProtection="1">
      <alignment horizontal="center" vertical="center"/>
      <protection hidden="1"/>
    </xf>
    <xf numFmtId="0" fontId="11" fillId="7" borderId="4" xfId="0" applyFont="1" applyFill="1" applyBorder="1" applyAlignment="1">
      <alignment horizontal="center"/>
    </xf>
    <xf numFmtId="0" fontId="11" fillId="7" borderId="8" xfId="0" applyFont="1" applyFill="1" applyBorder="1" applyAlignment="1">
      <alignment horizontal="center"/>
    </xf>
    <xf numFmtId="164" fontId="11" fillId="0" borderId="9" xfId="0" applyNumberFormat="1" applyFont="1" applyBorder="1" applyAlignment="1">
      <alignment horizontal="center" vertical="center"/>
    </xf>
    <xf numFmtId="1" fontId="11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5" fillId="0" borderId="9" xfId="0" applyFont="1" applyFill="1" applyBorder="1" applyAlignment="1" applyProtection="1">
      <alignment horizontal="left" vertical="center"/>
      <protection locked="0"/>
    </xf>
    <xf numFmtId="2" fontId="20" fillId="5" borderId="10" xfId="0" applyNumberFormat="1" applyFont="1" applyFill="1" applyBorder="1" applyAlignment="1" applyProtection="1">
      <alignment horizontal="center" vertical="center"/>
      <protection hidden="1"/>
    </xf>
    <xf numFmtId="2" fontId="20" fillId="5" borderId="11" xfId="0" applyNumberFormat="1" applyFont="1" applyFill="1" applyBorder="1" applyAlignment="1" applyProtection="1">
      <alignment horizontal="center" vertical="center"/>
      <protection hidden="1"/>
    </xf>
    <xf numFmtId="0" fontId="0" fillId="6" borderId="12" xfId="0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19" fillId="4" borderId="16" xfId="0" applyFont="1" applyFill="1" applyBorder="1" applyAlignment="1" applyProtection="1">
      <alignment horizontal="center" vertical="center"/>
      <protection hidden="1"/>
    </xf>
    <xf numFmtId="0" fontId="24" fillId="0" borderId="9" xfId="0" applyFont="1" applyFill="1" applyBorder="1" applyAlignment="1" applyProtection="1">
      <alignment horizontal="left" vertical="center" wrapText="1"/>
      <protection locked="0"/>
    </xf>
    <xf numFmtId="0" fontId="2" fillId="8" borderId="17" xfId="0" applyFont="1" applyFill="1" applyBorder="1" applyAlignment="1" applyProtection="1">
      <alignment horizontal="center"/>
      <protection hidden="1"/>
    </xf>
    <xf numFmtId="0" fontId="2" fillId="8" borderId="18" xfId="0" applyFont="1" applyFill="1" applyBorder="1" applyAlignment="1" applyProtection="1">
      <alignment horizontal="center"/>
      <protection hidden="1"/>
    </xf>
    <xf numFmtId="0" fontId="2" fillId="8" borderId="19" xfId="0" applyFont="1" applyFill="1" applyBorder="1" applyAlignment="1" applyProtection="1">
      <alignment horizontal="center"/>
      <protection hidden="1"/>
    </xf>
    <xf numFmtId="0" fontId="2" fillId="8" borderId="20" xfId="0" applyFont="1" applyFill="1" applyBorder="1" applyAlignment="1" applyProtection="1">
      <alignment horizontal="center"/>
      <protection hidden="1"/>
    </xf>
    <xf numFmtId="0" fontId="2" fillId="8" borderId="21" xfId="0" applyFont="1" applyFill="1" applyBorder="1" applyAlignment="1" applyProtection="1">
      <alignment horizontal="center"/>
      <protection hidden="1"/>
    </xf>
    <xf numFmtId="0" fontId="2" fillId="8" borderId="22" xfId="0" applyFont="1" applyFill="1" applyBorder="1" applyAlignment="1" applyProtection="1">
      <alignment horizontal="center"/>
      <protection hidden="1"/>
    </xf>
    <xf numFmtId="0" fontId="25" fillId="0" borderId="9" xfId="0" applyFont="1" applyBorder="1" applyAlignment="1">
      <alignment horizontal="center" vertical="center"/>
    </xf>
    <xf numFmtId="0" fontId="26" fillId="0" borderId="9" xfId="0" applyFont="1" applyFill="1" applyBorder="1" applyAlignment="1" applyProtection="1">
      <alignment horizontal="left" vertical="center" wrapText="1"/>
      <protection locked="0"/>
    </xf>
    <xf numFmtId="0" fontId="27" fillId="0" borderId="9" xfId="0" applyFont="1" applyBorder="1" applyAlignment="1">
      <alignment horizontal="center" vertical="center"/>
    </xf>
    <xf numFmtId="0" fontId="28" fillId="0" borderId="9" xfId="0" applyFont="1" applyFill="1" applyBorder="1" applyAlignment="1" applyProtection="1">
      <alignment horizontal="left" vertical="center" wrapText="1"/>
      <protection locked="0"/>
    </xf>
    <xf numFmtId="0" fontId="29" fillId="0" borderId="9" xfId="0" applyFont="1" applyBorder="1" applyAlignment="1">
      <alignment horizontal="center" vertical="center"/>
    </xf>
    <xf numFmtId="0" fontId="30" fillId="0" borderId="9" xfId="0" applyFont="1" applyFill="1" applyBorder="1" applyAlignment="1" applyProtection="1">
      <alignment horizontal="left" vertical="center" wrapText="1"/>
      <protection locked="0"/>
    </xf>
    <xf numFmtId="0" fontId="31" fillId="0" borderId="9" xfId="0" applyFont="1" applyBorder="1" applyAlignment="1">
      <alignment horizontal="center" vertical="center"/>
    </xf>
    <xf numFmtId="164" fontId="16" fillId="0" borderId="9" xfId="0" applyNumberFormat="1" applyFont="1" applyBorder="1" applyAlignment="1">
      <alignment horizontal="left" vertical="center"/>
    </xf>
    <xf numFmtId="1" fontId="17" fillId="0" borderId="9" xfId="0" applyNumberFormat="1" applyFont="1" applyBorder="1" applyAlignment="1">
      <alignment horizontal="center" vertical="center"/>
    </xf>
    <xf numFmtId="0" fontId="3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>
      <alignment horizontal="center" vertical="center"/>
    </xf>
    <xf numFmtId="0" fontId="0" fillId="0" borderId="0" xfId="0"/>
    <xf numFmtId="2" fontId="20" fillId="5" borderId="16" xfId="0" applyNumberFormat="1" applyFont="1" applyFill="1" applyBorder="1" applyAlignment="1" applyProtection="1">
      <alignment horizontal="center" vertical="center"/>
      <protection hidden="1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3" fillId="5" borderId="4" xfId="0" applyFont="1" applyFill="1" applyBorder="1" applyAlignment="1" applyProtection="1">
      <alignment horizontal="center" wrapText="1"/>
      <protection hidden="1"/>
    </xf>
    <xf numFmtId="0" fontId="43" fillId="5" borderId="8" xfId="0" applyFont="1" applyFill="1" applyBorder="1" applyAlignment="1" applyProtection="1">
      <alignment horizontal="center" wrapText="1"/>
      <protection hidden="1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4" fillId="0" borderId="23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/>
    </xf>
    <xf numFmtId="0" fontId="45" fillId="0" borderId="25" xfId="0" applyFont="1" applyBorder="1" applyAlignment="1">
      <alignment horizontal="left" vertical="center"/>
    </xf>
    <xf numFmtId="1" fontId="46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46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46" fillId="0" borderId="23" xfId="0" applyNumberFormat="1" applyFont="1" applyBorder="1" applyAlignment="1">
      <alignment horizontal="center" vertical="center"/>
    </xf>
    <xf numFmtId="2" fontId="46" fillId="0" borderId="25" xfId="0" applyNumberFormat="1" applyFont="1" applyBorder="1" applyAlignment="1">
      <alignment horizontal="center" vertical="center"/>
    </xf>
    <xf numFmtId="1" fontId="44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44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47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4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64" fontId="4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19" xfId="0" applyFont="1" applyFill="1" applyBorder="1" applyAlignment="1" applyProtection="1">
      <alignment horizontal="center" vertical="center"/>
      <protection hidden="1"/>
    </xf>
    <xf numFmtId="0" fontId="19" fillId="3" borderId="22" xfId="0" applyFont="1" applyFill="1" applyBorder="1" applyAlignment="1" applyProtection="1">
      <alignment horizontal="center" vertical="center"/>
      <protection hidden="1"/>
    </xf>
    <xf numFmtId="0" fontId="48" fillId="7" borderId="26" xfId="0" applyFont="1" applyFill="1" applyBorder="1" applyAlignment="1">
      <alignment horizontal="center"/>
    </xf>
    <xf numFmtId="0" fontId="48" fillId="7" borderId="27" xfId="0" applyFont="1" applyFill="1" applyBorder="1" applyAlignment="1">
      <alignment horizontal="center"/>
    </xf>
    <xf numFmtId="0" fontId="43" fillId="0" borderId="4" xfId="0" applyFont="1" applyFill="1" applyBorder="1" applyAlignment="1" applyProtection="1">
      <alignment horizontal="center" wrapText="1"/>
      <protection hidden="1"/>
    </xf>
    <xf numFmtId="0" fontId="43" fillId="0" borderId="8" xfId="0" applyFont="1" applyFill="1" applyBorder="1" applyAlignment="1" applyProtection="1">
      <alignment horizontal="center" wrapText="1"/>
      <protection hidden="1"/>
    </xf>
    <xf numFmtId="0" fontId="43" fillId="0" borderId="23" xfId="0" applyFont="1" applyBorder="1" applyAlignment="1" applyProtection="1">
      <alignment horizontal="center" vertical="center"/>
      <protection locked="0"/>
    </xf>
    <xf numFmtId="0" fontId="50" fillId="0" borderId="25" xfId="0" applyFont="1" applyBorder="1" applyProtection="1">
      <protection locked="0"/>
    </xf>
    <xf numFmtId="0" fontId="43" fillId="9" borderId="23" xfId="0" applyFont="1" applyFill="1" applyBorder="1" applyAlignment="1" applyProtection="1">
      <alignment horizontal="center" vertical="center"/>
      <protection locked="0"/>
    </xf>
    <xf numFmtId="0" fontId="50" fillId="9" borderId="25" xfId="0" applyFont="1" applyFill="1" applyBorder="1" applyProtection="1">
      <protection locked="0"/>
    </xf>
    <xf numFmtId="1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48" fillId="8" borderId="17" xfId="0" applyFont="1" applyFill="1" applyBorder="1" applyAlignment="1" applyProtection="1">
      <alignment horizontal="center"/>
      <protection hidden="1"/>
    </xf>
    <xf numFmtId="0" fontId="48" fillId="8" borderId="18" xfId="0" applyFont="1" applyFill="1" applyBorder="1" applyAlignment="1" applyProtection="1">
      <alignment horizontal="center"/>
      <protection hidden="1"/>
    </xf>
    <xf numFmtId="0" fontId="48" fillId="8" borderId="19" xfId="0" applyFont="1" applyFill="1" applyBorder="1" applyAlignment="1" applyProtection="1">
      <alignment horizontal="center"/>
      <protection hidden="1"/>
    </xf>
    <xf numFmtId="0" fontId="48" fillId="8" borderId="20" xfId="0" applyFont="1" applyFill="1" applyBorder="1" applyAlignment="1" applyProtection="1">
      <alignment horizontal="center"/>
      <protection hidden="1"/>
    </xf>
    <xf numFmtId="1" fontId="43" fillId="0" borderId="23" xfId="0" applyNumberFormat="1" applyFont="1" applyBorder="1" applyAlignment="1" applyProtection="1">
      <alignment horizontal="center" vertical="center"/>
      <protection locked="0"/>
    </xf>
    <xf numFmtId="1" fontId="50" fillId="0" borderId="25" xfId="0" applyNumberFormat="1" applyFont="1" applyBorder="1" applyProtection="1">
      <protection locked="0"/>
    </xf>
    <xf numFmtId="0" fontId="2" fillId="5" borderId="17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1" fontId="51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5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23" xfId="0" applyFont="1" applyBorder="1" applyAlignment="1">
      <alignment horizontal="left" vertical="center"/>
    </xf>
    <xf numFmtId="0" fontId="52" fillId="0" borderId="25" xfId="0" applyFont="1" applyBorder="1" applyAlignment="1">
      <alignment horizontal="left" vertical="center"/>
    </xf>
    <xf numFmtId="0" fontId="54" fillId="0" borderId="23" xfId="0" applyFont="1" applyBorder="1" applyAlignment="1">
      <alignment horizontal="left" vertical="center"/>
    </xf>
    <xf numFmtId="0" fontId="54" fillId="0" borderId="25" xfId="0" applyFont="1" applyBorder="1" applyAlignment="1">
      <alignment horizontal="left" vertical="center"/>
    </xf>
    <xf numFmtId="1" fontId="53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53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55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55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57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5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23" xfId="0" applyFont="1" applyBorder="1" applyAlignment="1">
      <alignment horizontal="left" vertical="center"/>
    </xf>
    <xf numFmtId="0" fontId="56" fillId="0" borderId="25" xfId="0" applyFont="1" applyBorder="1" applyAlignment="1">
      <alignment horizontal="left" vertical="center"/>
    </xf>
    <xf numFmtId="1" fontId="13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23" xfId="0" applyFont="1" applyBorder="1" applyAlignment="1">
      <alignment horizontal="left" vertical="center"/>
    </xf>
    <xf numFmtId="0" fontId="58" fillId="0" borderId="25" xfId="0" applyFont="1" applyBorder="1" applyAlignment="1">
      <alignment horizontal="left" vertical="center"/>
    </xf>
    <xf numFmtId="0" fontId="58" fillId="0" borderId="23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" fontId="59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5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3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4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62" fillId="0" borderId="0" xfId="0" applyFont="1" applyAlignment="1">
      <alignment horizontal="center"/>
    </xf>
    <xf numFmtId="0" fontId="63" fillId="0" borderId="9" xfId="0" applyFont="1" applyFill="1" applyBorder="1" applyAlignment="1" applyProtection="1">
      <alignment horizontal="left" vertical="center" wrapText="1"/>
      <protection locked="0"/>
    </xf>
    <xf numFmtId="1" fontId="31" fillId="0" borderId="9" xfId="0" applyNumberFormat="1" applyFont="1" applyBorder="1" applyAlignment="1">
      <alignment horizontal="center" vertical="center"/>
    </xf>
    <xf numFmtId="0" fontId="64" fillId="0" borderId="9" xfId="0" applyFont="1" applyFill="1" applyBorder="1" applyAlignment="1" applyProtection="1">
      <alignment horizontal="left" vertical="center"/>
      <protection locked="0"/>
    </xf>
    <xf numFmtId="0" fontId="64" fillId="0" borderId="9" xfId="0" applyFont="1" applyFill="1" applyBorder="1" applyAlignment="1" applyProtection="1">
      <alignment horizontal="left" vertical="center" wrapText="1"/>
      <protection locked="0"/>
    </xf>
    <xf numFmtId="0" fontId="65" fillId="0" borderId="9" xfId="0" applyFont="1" applyFill="1" applyBorder="1" applyAlignment="1" applyProtection="1">
      <alignment horizontal="left" vertical="center" wrapText="1"/>
      <protection locked="0"/>
    </xf>
    <xf numFmtId="1" fontId="25" fillId="0" borderId="9" xfId="0" applyNumberFormat="1" applyFont="1" applyBorder="1" applyAlignment="1">
      <alignment horizontal="center" vertical="center"/>
    </xf>
    <xf numFmtId="0" fontId="66" fillId="0" borderId="9" xfId="0" applyFont="1" applyFill="1" applyBorder="1" applyAlignment="1" applyProtection="1">
      <alignment horizontal="left" vertical="center" wrapText="1"/>
      <protection locked="0"/>
    </xf>
    <xf numFmtId="164" fontId="2" fillId="0" borderId="9" xfId="0" applyNumberFormat="1" applyFont="1" applyBorder="1" applyAlignment="1">
      <alignment horizontal="center" vertical="center"/>
    </xf>
    <xf numFmtId="1" fontId="27" fillId="0" borderId="9" xfId="0" applyNumberFormat="1" applyFont="1" applyBorder="1" applyAlignment="1">
      <alignment horizontal="center" vertical="center"/>
    </xf>
    <xf numFmtId="0" fontId="65" fillId="0" borderId="23" xfId="0" applyFont="1" applyFill="1" applyBorder="1" applyAlignment="1" applyProtection="1">
      <alignment horizontal="left" vertical="center" wrapText="1"/>
      <protection locked="0"/>
    </xf>
    <xf numFmtId="0" fontId="65" fillId="0" borderId="25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" fontId="11" fillId="0" borderId="23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0" fontId="64" fillId="0" borderId="23" xfId="0" applyFont="1" applyFill="1" applyBorder="1" applyAlignment="1" applyProtection="1">
      <alignment horizontal="left" vertical="center" wrapText="1"/>
      <protection locked="0"/>
    </xf>
    <xf numFmtId="0" fontId="64" fillId="0" borderId="25" xfId="0" applyFont="1" applyFill="1" applyBorder="1" applyAlignment="1" applyProtection="1">
      <alignment horizontal="left" vertical="center" wrapText="1"/>
      <protection locked="0"/>
    </xf>
    <xf numFmtId="0" fontId="63" fillId="0" borderId="23" xfId="0" applyFont="1" applyFill="1" applyBorder="1" applyAlignment="1" applyProtection="1">
      <alignment horizontal="left" vertical="center" wrapText="1"/>
      <protection locked="0"/>
    </xf>
    <xf numFmtId="0" fontId="63" fillId="0" borderId="25" xfId="0" applyFont="1" applyFill="1" applyBorder="1" applyAlignment="1" applyProtection="1">
      <alignment horizontal="left" vertical="center" wrapText="1"/>
      <protection locked="0"/>
    </xf>
    <xf numFmtId="0" fontId="66" fillId="0" borderId="23" xfId="0" applyFont="1" applyFill="1" applyBorder="1" applyAlignment="1" applyProtection="1">
      <alignment horizontal="left" vertical="center" wrapText="1"/>
      <protection locked="0"/>
    </xf>
    <xf numFmtId="0" fontId="66" fillId="0" borderId="25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/>
  </cellXfs>
  <cellStyles count="1">
    <cellStyle name="Parasts" xfId="0" builtinId="0"/>
  </cellStyles>
  <dxfs count="3334"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5"/>
  <sheetViews>
    <sheetView tabSelected="1" workbookViewId="0">
      <selection activeCell="B2" sqref="B2"/>
    </sheetView>
  </sheetViews>
  <sheetFormatPr defaultRowHeight="15" x14ac:dyDescent="0.25"/>
  <cols>
    <col min="1" max="1" width="4.140625" customWidth="1"/>
    <col min="2" max="2" width="23" customWidth="1"/>
    <col min="3" max="3" width="8.7109375" customWidth="1"/>
    <col min="4" max="4" width="5.140625" hidden="1" customWidth="1"/>
    <col min="5" max="5" width="4.7109375" customWidth="1"/>
    <col min="6" max="6" width="4.5703125" customWidth="1"/>
    <col min="7" max="7" width="4.7109375" customWidth="1"/>
    <col min="8" max="8" width="6" customWidth="1"/>
    <col min="9" max="9" width="4.7109375" customWidth="1"/>
    <col min="10" max="11" width="3.7109375" customWidth="1"/>
    <col min="12" max="12" width="5" customWidth="1"/>
    <col min="13" max="13" width="5.28515625" customWidth="1"/>
    <col min="14" max="25" width="2" customWidth="1"/>
    <col min="26" max="32" width="2" style="3" customWidth="1"/>
    <col min="33" max="33" width="2.140625" style="3" customWidth="1"/>
    <col min="34" max="39" width="2" style="3" customWidth="1"/>
    <col min="40" max="41" width="2" style="3" hidden="1" customWidth="1"/>
    <col min="42" max="42" width="3.7109375" customWidth="1"/>
    <col min="43" max="44" width="3.85546875" customWidth="1"/>
    <col min="45" max="45" width="3.7109375" customWidth="1"/>
    <col min="46" max="46" width="3.85546875" customWidth="1"/>
    <col min="47" max="49" width="3.7109375" customWidth="1"/>
    <col min="50" max="50" width="4.28515625" customWidth="1"/>
    <col min="51" max="55" width="3.7109375" customWidth="1"/>
    <col min="56" max="56" width="3.85546875" customWidth="1"/>
    <col min="57" max="60" width="3.7109375" customWidth="1"/>
  </cols>
  <sheetData>
    <row r="1" spans="1:58" ht="15.7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S1" s="1" t="s">
        <v>1</v>
      </c>
    </row>
    <row r="2" spans="1:58" ht="17.25" customHeight="1" x14ac:dyDescent="0.25">
      <c r="A2" s="2"/>
      <c r="B2" s="2"/>
      <c r="C2" s="2"/>
      <c r="D2" s="2"/>
      <c r="E2" s="65" t="s">
        <v>2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58" ht="13.5" customHeight="1" x14ac:dyDescent="0.25">
      <c r="B3" s="4" t="s">
        <v>3</v>
      </c>
      <c r="M3" s="5"/>
      <c r="N3" s="5"/>
      <c r="O3" s="5"/>
      <c r="P3" s="5"/>
      <c r="Q3" s="5"/>
      <c r="R3" s="5"/>
      <c r="S3" s="5"/>
      <c r="T3" s="5"/>
      <c r="U3" s="5"/>
      <c r="V3" s="5"/>
      <c r="W3" s="6"/>
      <c r="X3" s="66" t="s">
        <v>4</v>
      </c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</row>
    <row r="4" spans="1:58" x14ac:dyDescent="0.25"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T4" s="67" t="s">
        <v>5</v>
      </c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</row>
    <row r="5" spans="1:58" s="12" customFormat="1" ht="98.25" hidden="1" customHeight="1" x14ac:dyDescent="0.3">
      <c r="A5" s="8"/>
      <c r="B5" s="9" t="s">
        <v>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69" t="s">
        <v>7</v>
      </c>
      <c r="T5" s="69"/>
      <c r="U5" s="69"/>
      <c r="V5" s="69"/>
      <c r="W5" s="10"/>
      <c r="X5" s="10"/>
      <c r="Y5" s="8"/>
      <c r="Z5" s="11">
        <v>2</v>
      </c>
      <c r="AA5" s="11">
        <v>3</v>
      </c>
      <c r="AB5" s="11">
        <v>4</v>
      </c>
      <c r="AC5" s="11">
        <v>5</v>
      </c>
      <c r="AD5" s="11">
        <v>6</v>
      </c>
      <c r="AE5" s="11">
        <v>7</v>
      </c>
      <c r="AF5" s="11">
        <v>8</v>
      </c>
      <c r="AG5" s="11">
        <v>9</v>
      </c>
      <c r="AH5" s="11">
        <v>10</v>
      </c>
      <c r="AI5" s="11">
        <v>11</v>
      </c>
      <c r="AJ5" s="11">
        <v>12</v>
      </c>
      <c r="AK5" s="11">
        <v>13</v>
      </c>
      <c r="AL5" s="11"/>
      <c r="AM5" s="11"/>
      <c r="AN5" s="11"/>
      <c r="AO5" s="11"/>
    </row>
    <row r="6" spans="1:58" s="12" customFormat="1" ht="13.5" customHeight="1" x14ac:dyDescent="0.2">
      <c r="A6" s="13" t="s">
        <v>8</v>
      </c>
      <c r="B6" s="14" t="s">
        <v>9</v>
      </c>
      <c r="C6" s="14" t="s">
        <v>10</v>
      </c>
      <c r="D6" s="14" t="s">
        <v>11</v>
      </c>
      <c r="E6" s="14" t="s">
        <v>12</v>
      </c>
      <c r="F6" s="14" t="s">
        <v>13</v>
      </c>
      <c r="G6" s="14" t="s">
        <v>14</v>
      </c>
      <c r="H6" s="14" t="s">
        <v>15</v>
      </c>
      <c r="I6" s="14" t="s">
        <v>16</v>
      </c>
      <c r="J6" s="14" t="s">
        <v>17</v>
      </c>
      <c r="K6" s="14" t="s">
        <v>18</v>
      </c>
      <c r="L6" s="14" t="s">
        <v>19</v>
      </c>
      <c r="M6" s="15" t="s">
        <v>20</v>
      </c>
      <c r="N6" s="70">
        <v>1</v>
      </c>
      <c r="O6" s="71"/>
      <c r="P6" s="72">
        <v>2</v>
      </c>
      <c r="Q6" s="71"/>
      <c r="R6" s="72">
        <v>3</v>
      </c>
      <c r="S6" s="71"/>
      <c r="T6" s="72">
        <v>4</v>
      </c>
      <c r="U6" s="71"/>
      <c r="V6" s="72">
        <v>5</v>
      </c>
      <c r="W6" s="71"/>
      <c r="X6" s="72">
        <v>6</v>
      </c>
      <c r="Y6" s="71"/>
      <c r="Z6" s="73">
        <v>7</v>
      </c>
      <c r="AA6" s="73"/>
      <c r="AB6" s="73">
        <v>8</v>
      </c>
      <c r="AC6" s="73"/>
      <c r="AD6" s="73">
        <v>9</v>
      </c>
      <c r="AE6" s="73"/>
      <c r="AF6" s="73">
        <v>10</v>
      </c>
      <c r="AG6" s="73"/>
      <c r="AH6" s="73">
        <v>11</v>
      </c>
      <c r="AI6" s="73"/>
      <c r="AJ6" s="73">
        <v>12</v>
      </c>
      <c r="AK6" s="73"/>
      <c r="AL6" s="73">
        <v>13</v>
      </c>
      <c r="AM6" s="73"/>
      <c r="AN6" s="73">
        <v>14</v>
      </c>
      <c r="AO6" s="74"/>
      <c r="AP6" s="75" t="s">
        <v>21</v>
      </c>
      <c r="AQ6" s="76"/>
      <c r="AR6" s="16"/>
    </row>
    <row r="7" spans="1:58" ht="13.5" customHeight="1" x14ac:dyDescent="0.25">
      <c r="A7" s="77">
        <v>1</v>
      </c>
      <c r="B7" s="78" t="s">
        <v>22</v>
      </c>
      <c r="C7" s="79" t="s">
        <v>23</v>
      </c>
      <c r="D7" s="80">
        <v>181</v>
      </c>
      <c r="E7" s="80">
        <f>(G7+F7)</f>
        <v>1656</v>
      </c>
      <c r="F7" s="80">
        <f>IF(I7&gt;150,IF(H7&gt;=65,0,SUM(K7-(COUNT(P7:AO7))*3*(15+50)%)*10),IF(I7&lt;-150,IF((K7-(COUNT(P7:AO7))*3*((G7-L7)/10+50)%)*10&lt;1,0,SUM(K7-(COUNT(P7:AO7))*3*((G7-L7)/10+50)%)*10),SUM(K7-(COUNT(P7:AO7))*3*((G7-L7)/10+50)%)*10))</f>
        <v>-74.000000000000028</v>
      </c>
      <c r="G7" s="80">
        <v>1730</v>
      </c>
      <c r="H7" s="85">
        <f>IF(COUNT(P7:AO7)=0,0,K7/((COUNT(P7:AO7))*3)%)</f>
        <v>44.444444444444443</v>
      </c>
      <c r="I7" s="86">
        <f>(G7-L7)</f>
        <v>222</v>
      </c>
      <c r="J7" s="87">
        <v>7</v>
      </c>
      <c r="K7" s="87">
        <f>SUM(P7:AO7)</f>
        <v>16</v>
      </c>
      <c r="L7" s="80">
        <f>(SUM($G$7:$G$34)-G7)/(COUNT($G$7:$G$34)-1)</f>
        <v>1508</v>
      </c>
      <c r="M7" s="93">
        <f>AS35</f>
        <v>90.5</v>
      </c>
      <c r="N7" s="94">
        <v>0</v>
      </c>
      <c r="O7" s="95"/>
      <c r="P7" s="81">
        <f>IF(P8+Q8=0,"",IF(P8=4,3,IF(P8=3,1,0)))</f>
        <v>1</v>
      </c>
      <c r="Q7" s="82"/>
      <c r="R7" s="81">
        <f>IF(R8+S8=0,"",IF(R8=4,3,IF(R8=3,1,0)))</f>
        <v>3</v>
      </c>
      <c r="S7" s="82"/>
      <c r="T7" s="81">
        <f>IF(T8+U8=0,"",IF(T8=4,3,IF(T8=3,1,0)))</f>
        <v>1</v>
      </c>
      <c r="U7" s="82"/>
      <c r="V7" s="81">
        <f>IF(V8+W8=0,"",IF(V8=4,3,IF(V8=3,1,0)))</f>
        <v>0</v>
      </c>
      <c r="W7" s="82"/>
      <c r="X7" s="81">
        <f>IF(X8+Y8=0,"",IF(X8=4,3,IF(X8=3,1,0)))</f>
        <v>0</v>
      </c>
      <c r="Y7" s="82"/>
      <c r="Z7" s="81">
        <f>IF(Z8+AA8=0,"",IF(Z8=4,3,IF(Z8=3,1,0)))</f>
        <v>3</v>
      </c>
      <c r="AA7" s="82"/>
      <c r="AB7" s="81">
        <f>IF(AB8+AC8=0,"",IF(AB8=4,3,IF(AB8=3,1,0)))</f>
        <v>0</v>
      </c>
      <c r="AC7" s="82"/>
      <c r="AD7" s="81">
        <f>IF(AD8+AE8=0,"",IF(AD8=4,3,IF(AD8=3,1,0)))</f>
        <v>3</v>
      </c>
      <c r="AE7" s="82"/>
      <c r="AF7" s="81">
        <f>IF(AF8+AG8=0,"",IF(AF8=4,3,IF(AF8=3,1,0)))</f>
        <v>1</v>
      </c>
      <c r="AG7" s="82"/>
      <c r="AH7" s="81">
        <f>IF(AH8+AI8=0,"",IF(AH8=4,3,IF(AH8=3,1,0)))</f>
        <v>3</v>
      </c>
      <c r="AI7" s="82"/>
      <c r="AJ7" s="81">
        <f>IF(AJ8+AK8=0,"",IF(AJ8=4,3,IF(AJ8=3,1,0)))</f>
        <v>1</v>
      </c>
      <c r="AK7" s="82"/>
      <c r="AL7" s="81">
        <f>IF(AL8+AM8=0,"",IF(AL8=4,3,IF(AL8=3,1,0)))</f>
        <v>0</v>
      </c>
      <c r="AM7" s="82"/>
      <c r="AN7" s="81" t="str">
        <f>IF(AN8+AO8=0,"",IF(AN8=4,3,IF(AN8=3,1,0)))</f>
        <v/>
      </c>
      <c r="AO7" s="82"/>
      <c r="AP7" s="90">
        <f>SUM(AP8/AQ8)</f>
        <v>1.0606060606060606</v>
      </c>
      <c r="AQ7" s="91"/>
      <c r="AS7" s="92"/>
      <c r="AT7" s="88">
        <f>IF($P7=1,$K7/2)+IF($P7=0,$K7)</f>
        <v>8</v>
      </c>
      <c r="AU7" s="88">
        <f>IF($R7=1,$K7/2)+IF($R7=0,$K7)</f>
        <v>0</v>
      </c>
      <c r="AV7" s="88">
        <f>IF($T7=1,$K72)+IF($T7=0,$K7)</f>
        <v>0</v>
      </c>
      <c r="AW7" s="88">
        <f>IF($V7=1,$K7/2)+IF($V7=0,$K7)</f>
        <v>16</v>
      </c>
      <c r="AX7" s="88">
        <f>IF($X7=1,$K7/2)+IF($X7=0,$K7)</f>
        <v>16</v>
      </c>
      <c r="AY7" s="88">
        <f>IF($Z7=1,$K7/2)+IF($Z7=0,$K7)</f>
        <v>0</v>
      </c>
      <c r="AZ7" s="88">
        <f>IF($AB7=1,$K7/2)+IF($AB7=0,$K7)</f>
        <v>16</v>
      </c>
      <c r="BA7" s="88">
        <f>IF($AD7=1,$K7/2)+IF($AD7=0,$K7)</f>
        <v>0</v>
      </c>
      <c r="BB7" s="88">
        <f>IF($AF7=1,$K7/2)+IF($AF7=0,$K7)</f>
        <v>8</v>
      </c>
      <c r="BC7" s="88">
        <f>IF($AZ7=1,$K7/2)+IF($AH7=0,$K7)</f>
        <v>0</v>
      </c>
      <c r="BD7" s="88">
        <f>IF($AJ7=1,$K7/2)+IF($AJ7=0,$K7)</f>
        <v>8</v>
      </c>
      <c r="BE7" s="88">
        <f>IF($AL7=1,$K7/2)+IF($AL7=0,$K7)</f>
        <v>16</v>
      </c>
      <c r="BF7" s="88">
        <f>IF($AN7=1,$K7/2)+IF($AN7=0,$K7)</f>
        <v>0</v>
      </c>
    </row>
    <row r="8" spans="1:58" ht="13.5" customHeight="1" x14ac:dyDescent="0.25">
      <c r="A8" s="77"/>
      <c r="B8" s="78"/>
      <c r="C8" s="79"/>
      <c r="D8" s="80"/>
      <c r="E8" s="80"/>
      <c r="F8" s="80"/>
      <c r="G8" s="80"/>
      <c r="H8" s="85"/>
      <c r="I8" s="86"/>
      <c r="J8" s="87"/>
      <c r="K8" s="87"/>
      <c r="L8" s="80"/>
      <c r="M8" s="93"/>
      <c r="N8" s="83"/>
      <c r="O8" s="84"/>
      <c r="P8" s="17">
        <v>3</v>
      </c>
      <c r="Q8" s="18">
        <v>3</v>
      </c>
      <c r="R8" s="17">
        <v>4</v>
      </c>
      <c r="S8" s="18">
        <v>2</v>
      </c>
      <c r="T8" s="17">
        <v>3</v>
      </c>
      <c r="U8" s="18">
        <v>3</v>
      </c>
      <c r="V8" s="17">
        <v>2</v>
      </c>
      <c r="W8" s="18">
        <v>4</v>
      </c>
      <c r="X8" s="19">
        <v>2</v>
      </c>
      <c r="Y8" s="20">
        <v>4</v>
      </c>
      <c r="Z8" s="17">
        <v>4</v>
      </c>
      <c r="AA8" s="18">
        <v>2</v>
      </c>
      <c r="AB8" s="17">
        <v>2</v>
      </c>
      <c r="AC8" s="18">
        <v>4</v>
      </c>
      <c r="AD8" s="17">
        <v>4</v>
      </c>
      <c r="AE8" s="18">
        <v>0</v>
      </c>
      <c r="AF8" s="17">
        <v>3</v>
      </c>
      <c r="AG8" s="18">
        <v>3</v>
      </c>
      <c r="AH8" s="17">
        <v>4</v>
      </c>
      <c r="AI8" s="18">
        <v>1</v>
      </c>
      <c r="AJ8" s="17">
        <v>3</v>
      </c>
      <c r="AK8" s="18">
        <v>3</v>
      </c>
      <c r="AL8" s="17">
        <v>1</v>
      </c>
      <c r="AM8" s="18">
        <v>4</v>
      </c>
      <c r="AN8" s="17"/>
      <c r="AO8" s="18"/>
      <c r="AP8" s="21">
        <f>SUM($AN8,$AL8,$AJ8,$AH8,$AF8,$AD8,$AB8,$Z8,$X8,$V8,$T8,$R8,$P8,)</f>
        <v>35</v>
      </c>
      <c r="AQ8" s="22">
        <f>SUM($AO8,$AM8,$AK8,$AI8,$AG8,$AE8,$AC8,$AA8,$Y8,$W8,$U8,$S8,$Q8,)</f>
        <v>33</v>
      </c>
      <c r="AS8" s="92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</row>
    <row r="9" spans="1:58" ht="13.5" customHeight="1" x14ac:dyDescent="0.25">
      <c r="A9" s="77">
        <v>2</v>
      </c>
      <c r="B9" s="89" t="s">
        <v>24</v>
      </c>
      <c r="C9" s="79" t="s">
        <v>25</v>
      </c>
      <c r="D9" s="80">
        <v>111</v>
      </c>
      <c r="E9" s="80">
        <f>(G9+F9)</f>
        <v>1527.58</v>
      </c>
      <c r="F9" s="80">
        <f>IF(I9&gt;150,IF(H9&gt;=65,0,SUM(K9-(COUNT(N9:AO9))*3*(15+50)%)*10),IF(I9&lt;-150,IF((K9-(COUNT(N9:AO9))*3*((G9-L9)/10+50)%)*10&lt;1,0,SUM(K9-(COUNT(N9:AO9))*3*((G9-L9)/10+50)%)*10),SUM(K9-(COUNT(N9:AO9))*3*((G9-L9)/10+50)%)*10))</f>
        <v>47.579999999999991</v>
      </c>
      <c r="G9" s="80">
        <v>1480</v>
      </c>
      <c r="H9" s="85">
        <f>IF(COUNT(N9:AO9)=0,0,K9/((COUNT(N9:AO9))*3)%)</f>
        <v>58.333333333333336</v>
      </c>
      <c r="I9" s="86">
        <f>(G9-L9)</f>
        <v>-48.833333333333258</v>
      </c>
      <c r="J9" s="87">
        <v>4</v>
      </c>
      <c r="K9" s="87">
        <f>SUM(N9:AO9)</f>
        <v>21</v>
      </c>
      <c r="L9" s="80">
        <f t="shared" ref="L9" si="0">(SUM($G$7:$G$34)-G9)/(COUNT($G$7:$G$34)-1)</f>
        <v>1528.8333333333333</v>
      </c>
      <c r="M9" s="93">
        <f>AT35</f>
        <v>99</v>
      </c>
      <c r="N9" s="96">
        <f>IF(N10+O10=0,"",IF(N10=4,3,IF(N10=3,1,0)))</f>
        <v>1</v>
      </c>
      <c r="O9" s="82"/>
      <c r="P9" s="98"/>
      <c r="Q9" s="99"/>
      <c r="R9" s="96">
        <f>IF(R10+S10=0,"",IF(R10=4,3,IF(R10=3,1,0)))</f>
        <v>0</v>
      </c>
      <c r="S9" s="82"/>
      <c r="T9" s="81">
        <f>IF(T10+U10=0,"",IF(T10=4,3,IF(T10=3,1,0)))</f>
        <v>3</v>
      </c>
      <c r="U9" s="82"/>
      <c r="V9" s="81">
        <f>IF(V10+W10=0,"",IF(V10=4,3,IF(V10=3,1,0)))</f>
        <v>0</v>
      </c>
      <c r="W9" s="82"/>
      <c r="X9" s="81">
        <f>IF(X10+Y10=0,"",IF(X10=4,3,IF(X10=3,1,0)))</f>
        <v>3</v>
      </c>
      <c r="Y9" s="82"/>
      <c r="Z9" s="81">
        <f>IF(Z10+AA10=0,"",IF(Z10=4,3,IF(Z10=3,1,0)))</f>
        <v>3</v>
      </c>
      <c r="AA9" s="82"/>
      <c r="AB9" s="81">
        <f>IF(AB10+AC10=0,"",IF(AB10=4,3,IF(AB10=3,1,0)))</f>
        <v>3</v>
      </c>
      <c r="AC9" s="82"/>
      <c r="AD9" s="81">
        <f>IF(AD10+AE10=0,"",IF(AD10=4,3,IF(AD10=3,1,0)))</f>
        <v>3</v>
      </c>
      <c r="AE9" s="82"/>
      <c r="AF9" s="81">
        <f>IF(AF10+AG10=0,"",IF(AF10=4,3,IF(AF10=3,1,0)))</f>
        <v>3</v>
      </c>
      <c r="AG9" s="82"/>
      <c r="AH9" s="81">
        <f>IF(AH10+AI10=0,"",IF(AH10=4,3,IF(AH10=3,1,0)))</f>
        <v>1</v>
      </c>
      <c r="AI9" s="82"/>
      <c r="AJ9" s="81">
        <f>IF(AJ10+AK10=0,"",IF(AJ10=4,3,IF(AJ10=3,1,0)))</f>
        <v>0</v>
      </c>
      <c r="AK9" s="82"/>
      <c r="AL9" s="81">
        <f>IF(AL10+AM10=0,"",IF(AL10=4,3,IF(AL10=3,1,0)))</f>
        <v>1</v>
      </c>
      <c r="AM9" s="82"/>
      <c r="AN9" s="81" t="str">
        <f>IF(AN10+AO10=0,"",IF(AN10=4,3,IF(AN10=3,1,0)))</f>
        <v/>
      </c>
      <c r="AO9" s="82"/>
      <c r="AP9" s="90">
        <f>SUM(AP10/AQ10)</f>
        <v>1.0303030303030303</v>
      </c>
      <c r="AQ9" s="91"/>
      <c r="AS9" s="88">
        <f>IF($N9=1,$K9/2)+IF($N9=0,$K9)</f>
        <v>10.5</v>
      </c>
      <c r="AT9" s="92"/>
      <c r="AU9" s="88">
        <f>IF($R9=1,$K9/2)+IF($R9=0,$K9)</f>
        <v>21</v>
      </c>
      <c r="AV9" s="88">
        <f>IF($T9=1,$K9/2)+IF($T9=0,$K9)</f>
        <v>0</v>
      </c>
      <c r="AW9" s="88">
        <f>IF($V9=1,$K9/2)+IF($V9=0,$K9)</f>
        <v>21</v>
      </c>
      <c r="AX9" s="88">
        <f>IF($X9=1,$K9/2)+IF($X9=0,$K9)</f>
        <v>0</v>
      </c>
      <c r="AY9" s="88">
        <f>IF($Z9=1,$K9/2)+IF($Z9=0,$K9)</f>
        <v>0</v>
      </c>
      <c r="AZ9" s="88">
        <f>IF($AB9=1,$K9/2)+IF($AB9=0,$K9)</f>
        <v>0</v>
      </c>
      <c r="BA9" s="88">
        <f>IF($AD9=1,$K9/2)+IF($AD9=0,$K9)</f>
        <v>0</v>
      </c>
      <c r="BB9" s="88">
        <f>IF($AF9=1,$K9/2)+IF($AF9=0,$K9)</f>
        <v>0</v>
      </c>
      <c r="BC9" s="88">
        <f>IF($AH9=1,$K9/2)+IF($AH9=0,$K9)</f>
        <v>10.5</v>
      </c>
      <c r="BD9" s="88">
        <f>IF($AJ9=1,$K9/2)+IF($AJ9=0,$K9)</f>
        <v>21</v>
      </c>
      <c r="BE9" s="88">
        <f>IF($AL9=1,$K9/2)+IF($AL9=0,$K9)</f>
        <v>10.5</v>
      </c>
      <c r="BF9" s="88">
        <f>IF($AN9=1,$K9/2)+IF($AN9=0,$K9)</f>
        <v>0</v>
      </c>
    </row>
    <row r="10" spans="1:58" ht="13.5" customHeight="1" x14ac:dyDescent="0.25">
      <c r="A10" s="77"/>
      <c r="B10" s="89"/>
      <c r="C10" s="79"/>
      <c r="D10" s="80"/>
      <c r="E10" s="80"/>
      <c r="F10" s="80"/>
      <c r="G10" s="80"/>
      <c r="H10" s="85"/>
      <c r="I10" s="86"/>
      <c r="J10" s="87"/>
      <c r="K10" s="87"/>
      <c r="L10" s="80"/>
      <c r="M10" s="93"/>
      <c r="N10" s="17">
        <v>3</v>
      </c>
      <c r="O10" s="18">
        <v>3</v>
      </c>
      <c r="P10" s="100"/>
      <c r="Q10" s="101"/>
      <c r="R10" s="17">
        <v>0</v>
      </c>
      <c r="S10" s="18">
        <v>4</v>
      </c>
      <c r="T10" s="17">
        <v>4</v>
      </c>
      <c r="U10" s="18">
        <v>2</v>
      </c>
      <c r="V10" s="19">
        <v>1</v>
      </c>
      <c r="W10" s="20">
        <v>4</v>
      </c>
      <c r="X10" s="17">
        <v>4</v>
      </c>
      <c r="Y10" s="18">
        <v>2</v>
      </c>
      <c r="Z10" s="17">
        <v>4</v>
      </c>
      <c r="AA10" s="18">
        <v>2</v>
      </c>
      <c r="AB10" s="17">
        <v>4</v>
      </c>
      <c r="AC10" s="18">
        <v>2</v>
      </c>
      <c r="AD10" s="17">
        <v>4</v>
      </c>
      <c r="AE10" s="18">
        <v>2</v>
      </c>
      <c r="AF10" s="17">
        <v>4</v>
      </c>
      <c r="AG10" s="18">
        <v>2</v>
      </c>
      <c r="AH10" s="17">
        <v>3</v>
      </c>
      <c r="AI10" s="18">
        <v>3</v>
      </c>
      <c r="AJ10" s="17">
        <v>0</v>
      </c>
      <c r="AK10" s="18">
        <v>4</v>
      </c>
      <c r="AL10" s="17">
        <v>3</v>
      </c>
      <c r="AM10" s="18">
        <v>3</v>
      </c>
      <c r="AN10" s="17"/>
      <c r="AO10" s="18"/>
      <c r="AP10" s="21">
        <f>SUM($AN10,$AL10,$AJ10,$AH10,$AF10,$AD10,$AB10,$Z10,$X10,$V10,$T10,$R10,$P10,$N10,)</f>
        <v>34</v>
      </c>
      <c r="AQ10" s="22">
        <f>SUM($AO10,$AM10,$AK10,$AI10,$AG10,$AE10,$AC10,$AA10,$Y10,$W10,$U10,$S10,$Q10,$O10,)</f>
        <v>33</v>
      </c>
      <c r="AS10" s="88"/>
      <c r="AT10" s="92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1" spans="1:58" ht="13.5" customHeight="1" x14ac:dyDescent="0.25">
      <c r="A11" s="77">
        <v>3</v>
      </c>
      <c r="B11" s="97" t="s">
        <v>26</v>
      </c>
      <c r="C11" s="79" t="s">
        <v>23</v>
      </c>
      <c r="D11" s="80">
        <v>182</v>
      </c>
      <c r="E11" s="80">
        <f>(G11+F11)</f>
        <v>1474.99</v>
      </c>
      <c r="F11" s="80">
        <f t="shared" ref="F11" si="1">IF(I11&gt;150,IF(H11&gt;=65,0,SUM(K11-(COUNT(N11:AO11))*3*(15+50)%)*10),IF(I11&lt;-150,IF((K11-(COUNT(N11:AO11))*3*((G11-L11)/10+50)%)*10&lt;1,0,SUM(K11-(COUNT(N11:AO11))*3*((G11-L11)/10+50)%)*10),SUM(K11-(COUNT(N11:AO11))*3*((G11-L11)/10+50)%)*10))</f>
        <v>113.99</v>
      </c>
      <c r="G11" s="80">
        <v>1361</v>
      </c>
      <c r="H11" s="85">
        <f t="shared" ref="H11" si="2">IF(COUNT(N11:AO11)=0,0,K11/((COUNT(N11:AO11))*3)%)</f>
        <v>63.888888888888893</v>
      </c>
      <c r="I11" s="86">
        <f>(G11-L11)</f>
        <v>-177.75</v>
      </c>
      <c r="J11" s="104">
        <v>2</v>
      </c>
      <c r="K11" s="87">
        <f>SUM(N11:AO11)</f>
        <v>23</v>
      </c>
      <c r="L11" s="80">
        <f t="shared" ref="L11" si="3">(SUM($G$7:$G$34)-G11)/(COUNT($G$7:$G$34)-1)</f>
        <v>1538.75</v>
      </c>
      <c r="M11" s="93">
        <f>AU35</f>
        <v>116</v>
      </c>
      <c r="N11" s="96">
        <f>IF(N12+O12=0,"",IF(N12=4,3,IF(N12=3,1,0)))</f>
        <v>0</v>
      </c>
      <c r="O11" s="82"/>
      <c r="P11" s="81">
        <f>IF(P12+Q12=0,"",IF(P12=4,3,IF(P12=3,1,0)))</f>
        <v>3</v>
      </c>
      <c r="Q11" s="82"/>
      <c r="R11" s="98"/>
      <c r="S11" s="102"/>
      <c r="T11" s="96">
        <f>IF(T12+U12=0,"",IF(T12=4,3,IF(T12=3,1,0)))</f>
        <v>1</v>
      </c>
      <c r="U11" s="82"/>
      <c r="V11" s="81">
        <f>IF(V12+W12=0,"",IF(V12=4,3,IF(V12=3,1,0)))</f>
        <v>0</v>
      </c>
      <c r="W11" s="82"/>
      <c r="X11" s="81">
        <f>IF(X12+Y12=0,"",IF(X12=4,3,IF(X12=3,1,0)))</f>
        <v>3</v>
      </c>
      <c r="Y11" s="82"/>
      <c r="Z11" s="81">
        <f>IF(Z12+AA12=0,"",IF(Z12=4,3,IF(Z12=3,1,0)))</f>
        <v>3</v>
      </c>
      <c r="AA11" s="82"/>
      <c r="AB11" s="81">
        <f>IF(AB12+AC12=0,"",IF(AB12=4,3,IF(AB12=3,1,0)))</f>
        <v>3</v>
      </c>
      <c r="AC11" s="82"/>
      <c r="AD11" s="81">
        <f>IF(AD12+AE12=0,"",IF(AD12=4,3,IF(AD12=3,1,0)))</f>
        <v>3</v>
      </c>
      <c r="AE11" s="82"/>
      <c r="AF11" s="81">
        <f>IF(AF12+AG12=0,"",IF(AF12=4,3,IF(AF12=3,1,0)))</f>
        <v>3</v>
      </c>
      <c r="AG11" s="82"/>
      <c r="AH11" s="81">
        <f>IF(AH12+AI12=0,"",IF(AH12=4,3,IF(AH12=3,1,0)))</f>
        <v>1</v>
      </c>
      <c r="AI11" s="82"/>
      <c r="AJ11" s="81">
        <f>IF(AJ12+AK12=0,"",IF(AJ12=4,3,IF(AJ12=3,1,0)))</f>
        <v>0</v>
      </c>
      <c r="AK11" s="82"/>
      <c r="AL11" s="81">
        <f>IF(AL12+AM12=0,"",IF(AL12=4,3,IF(AL12=3,1,0)))</f>
        <v>3</v>
      </c>
      <c r="AM11" s="82"/>
      <c r="AN11" s="81" t="str">
        <f>IF(AN12+AO12=0,"",IF(AN12=4,3,IF(AN12=3,1,0)))</f>
        <v/>
      </c>
      <c r="AO11" s="82"/>
      <c r="AP11" s="90">
        <f>SUM(AP12/AQ12)</f>
        <v>1.3703703703703705</v>
      </c>
      <c r="AQ11" s="91"/>
      <c r="AS11" s="88">
        <f>IF($N11=1,$K11/2)+IF($N11=0,$K11)</f>
        <v>23</v>
      </c>
      <c r="AT11" s="88">
        <f>IF($P11=1,$K11/2)+IF($P11=0,$K11)</f>
        <v>0</v>
      </c>
      <c r="AU11" s="92"/>
      <c r="AV11" s="88">
        <f>IF($T11=1,$K11/2)+IF($T11=0,$K11)</f>
        <v>11.5</v>
      </c>
      <c r="AW11" s="88">
        <f>IF($V11=1,$K11/2)+IF($V11=0,$K11)</f>
        <v>23</v>
      </c>
      <c r="AX11" s="88">
        <f>IF($X11=1,$K11/2)+IF($X11=0,$K11)</f>
        <v>0</v>
      </c>
      <c r="AY11" s="88">
        <f>IF($Z11=1,$K11/2)+IF($Z11=0,$K11)</f>
        <v>0</v>
      </c>
      <c r="AZ11" s="88">
        <f>IF($AB11=1,$K11/2)+IF($AB11=0,$K11)</f>
        <v>0</v>
      </c>
      <c r="BA11" s="88">
        <f>IF($AD11=1,$K11/2)+IF($AD11=0,$K11)</f>
        <v>0</v>
      </c>
      <c r="BB11" s="88">
        <f>IF($AF11=1,$K11/2)+IF($AF11=0,$K11)</f>
        <v>0</v>
      </c>
      <c r="BC11" s="88">
        <f>IF($AH11=1,$K11/2)+IF($AH11=0,$K11)</f>
        <v>11.5</v>
      </c>
      <c r="BD11" s="88">
        <f>IF($AJ11=1,$K11/2)+IF($AJ11=0,$K11)</f>
        <v>23</v>
      </c>
      <c r="BE11" s="88">
        <f>IF($AL11=1,$K11/2)+IF($AL11=0,$K11)</f>
        <v>0</v>
      </c>
      <c r="BF11" s="88">
        <f>IF($AN11=1,$K11/2)+IF($AN11=0,$K11)</f>
        <v>0</v>
      </c>
    </row>
    <row r="12" spans="1:58" ht="13.5" customHeight="1" x14ac:dyDescent="0.25">
      <c r="A12" s="77"/>
      <c r="B12" s="97"/>
      <c r="C12" s="79"/>
      <c r="D12" s="80"/>
      <c r="E12" s="80"/>
      <c r="F12" s="80"/>
      <c r="G12" s="80"/>
      <c r="H12" s="85"/>
      <c r="I12" s="86"/>
      <c r="J12" s="104"/>
      <c r="K12" s="87"/>
      <c r="L12" s="80"/>
      <c r="M12" s="93"/>
      <c r="N12" s="17">
        <v>2</v>
      </c>
      <c r="O12" s="18">
        <v>4</v>
      </c>
      <c r="P12" s="17">
        <v>4</v>
      </c>
      <c r="Q12" s="18">
        <v>0</v>
      </c>
      <c r="R12" s="100"/>
      <c r="S12" s="103"/>
      <c r="T12" s="19">
        <v>3</v>
      </c>
      <c r="U12" s="20">
        <v>3</v>
      </c>
      <c r="V12" s="17">
        <v>1</v>
      </c>
      <c r="W12" s="18">
        <v>4</v>
      </c>
      <c r="X12" s="17">
        <v>4</v>
      </c>
      <c r="Y12" s="18">
        <v>2</v>
      </c>
      <c r="Z12" s="17">
        <v>4</v>
      </c>
      <c r="AA12" s="18">
        <v>0</v>
      </c>
      <c r="AB12" s="17">
        <v>4</v>
      </c>
      <c r="AC12" s="18">
        <v>2</v>
      </c>
      <c r="AD12" s="17">
        <v>4</v>
      </c>
      <c r="AE12" s="18">
        <v>1</v>
      </c>
      <c r="AF12" s="17">
        <v>4</v>
      </c>
      <c r="AG12" s="18">
        <v>2</v>
      </c>
      <c r="AH12" s="17">
        <v>3</v>
      </c>
      <c r="AI12" s="18">
        <v>3</v>
      </c>
      <c r="AJ12" s="17">
        <v>0</v>
      </c>
      <c r="AK12" s="18">
        <v>4</v>
      </c>
      <c r="AL12" s="17">
        <v>4</v>
      </c>
      <c r="AM12" s="18">
        <v>2</v>
      </c>
      <c r="AN12" s="17"/>
      <c r="AO12" s="18"/>
      <c r="AP12" s="21">
        <f>SUM($AN12,$AL12,$AJ12,$AH12,$AF12,$AD12,$AB12,$Z12,$X12,$V12,$T12,$R12,$P12,$N12,)</f>
        <v>37</v>
      </c>
      <c r="AQ12" s="22">
        <f>SUM($AO12,$AM12,$AK12,$AI12,$AG12,$AE12,$AC12,$AA12,$Y12,$W12,$U12,$S12,$Q12,$O12,)</f>
        <v>27</v>
      </c>
      <c r="AS12" s="88"/>
      <c r="AT12" s="88"/>
      <c r="AU12" s="92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</row>
    <row r="13" spans="1:58" ht="13.5" customHeight="1" x14ac:dyDescent="0.25">
      <c r="A13" s="77">
        <v>4</v>
      </c>
      <c r="B13" s="78" t="s">
        <v>27</v>
      </c>
      <c r="C13" s="79" t="s">
        <v>28</v>
      </c>
      <c r="D13" s="80">
        <v>53</v>
      </c>
      <c r="E13" s="80">
        <f>(G13+F13)</f>
        <v>1451</v>
      </c>
      <c r="F13" s="80">
        <f t="shared" ref="F13" si="4">IF(I13&gt;150,IF(H13&gt;=65,0,SUM(K13-(COUNT(N13:AO13))*3*(15+50)%)*10),IF(I13&lt;-150,IF((K13-(COUNT(N13:AO13))*3*((G13-L13)/10+50)%)*10&lt;1,0,SUM(K13-(COUNT(N13:AO13))*3*((G13-L13)/10+50)%)*10),SUM(K13-(COUNT(N13:AO13))*3*((G13-L13)/10+50)%)*10))</f>
        <v>-50.999999999999979</v>
      </c>
      <c r="G13" s="80">
        <v>1502</v>
      </c>
      <c r="H13" s="85">
        <f t="shared" ref="H13" si="5">IF(COUNT(N13:AO13)=0,0,K13/((COUNT(N13:AO13))*3)%)</f>
        <v>33.333333333333336</v>
      </c>
      <c r="I13" s="86">
        <f>(G13-L13)</f>
        <v>-25</v>
      </c>
      <c r="J13" s="87">
        <v>9</v>
      </c>
      <c r="K13" s="87">
        <f>SUM(N13:AO13)</f>
        <v>12</v>
      </c>
      <c r="L13" s="80">
        <f t="shared" ref="L13" si="6">(SUM($G$7:$G$34)-G13)/(COUNT($G$7:$G$34)-1)</f>
        <v>1527</v>
      </c>
      <c r="M13" s="93">
        <f>AV35</f>
        <v>68</v>
      </c>
      <c r="N13" s="96">
        <f>IF(N14+O14=0,"",IF(N14=4,3,IF(N14=3,1,0)))</f>
        <v>1</v>
      </c>
      <c r="O13" s="82"/>
      <c r="P13" s="81">
        <f>IF(P14+Q14=0,"",IF(P14=4,3,IF(P14=3,1,0)))</f>
        <v>0</v>
      </c>
      <c r="Q13" s="82"/>
      <c r="R13" s="81">
        <f>IF(R14+S14=0,"",IF(R14=4,3,IF(R14=3,1,0)))</f>
        <v>1</v>
      </c>
      <c r="S13" s="82"/>
      <c r="T13" s="98"/>
      <c r="U13" s="102"/>
      <c r="V13" s="96">
        <f>IF(V14+W14=0,"",IF(V14=4,3,IF(V14=3,1,0)))</f>
        <v>3</v>
      </c>
      <c r="W13" s="82"/>
      <c r="X13" s="81">
        <f>IF(X14+Y14=0,"",IF(X14=4,3,IF(X14=3,1,0)))</f>
        <v>1</v>
      </c>
      <c r="Y13" s="82"/>
      <c r="Z13" s="81">
        <f>IF(Z14+AA14=0,"",IF(Z14=4,3,IF(Z14=3,1,0)))</f>
        <v>1</v>
      </c>
      <c r="AA13" s="82"/>
      <c r="AB13" s="81">
        <f>IF(AB14+AC14=0,"",IF(AB14=4,3,IF(AB14=3,1,0)))</f>
        <v>0</v>
      </c>
      <c r="AC13" s="82"/>
      <c r="AD13" s="81">
        <f>IF(AD14+AE14=0,"",IF(AD14=4,3,IF(AD14=3,1,0)))</f>
        <v>3</v>
      </c>
      <c r="AE13" s="82"/>
      <c r="AF13" s="81">
        <f>IF(AF14+AG14=0,"",IF(AF14=4,3,IF(AF14=3,1,0)))</f>
        <v>1</v>
      </c>
      <c r="AG13" s="82"/>
      <c r="AH13" s="81">
        <f>IF(AH14+AI14=0,"",IF(AH14=4,3,IF(AH14=3,1,0)))</f>
        <v>0</v>
      </c>
      <c r="AI13" s="82"/>
      <c r="AJ13" s="81">
        <f>IF(AJ14+AK14=0,"",IF(AJ14=4,3,IF(AJ14=3,1,0)))</f>
        <v>1</v>
      </c>
      <c r="AK13" s="82"/>
      <c r="AL13" s="81">
        <f>IF(AL14+AM14=0,"",IF(AL14=4,3,IF(AL14=3,1,0)))</f>
        <v>0</v>
      </c>
      <c r="AM13" s="82"/>
      <c r="AN13" s="81" t="str">
        <f>IF(AN14+AO14=0,"",IF(AN14=4,3,IF(AN14=3,1,0)))</f>
        <v/>
      </c>
      <c r="AO13" s="82"/>
      <c r="AP13" s="90">
        <f>SUM(AP14/AQ14)</f>
        <v>0.83783783783783783</v>
      </c>
      <c r="AQ13" s="91"/>
      <c r="AS13" s="88">
        <f>IF($N13=1,$K13/2)+IF($N13=0,$K13)</f>
        <v>6</v>
      </c>
      <c r="AT13" s="88">
        <f>IF($P13=1,$K13/2)+IF($P13=0,$K13)</f>
        <v>12</v>
      </c>
      <c r="AU13" s="88">
        <f>IF($R13=1,$K13/2)+IF($R13=0,$K13)</f>
        <v>6</v>
      </c>
      <c r="AV13" s="92"/>
      <c r="AW13" s="88">
        <f>IF($V13=1,$K13/2)+IF($V13=0,$K13)</f>
        <v>0</v>
      </c>
      <c r="AX13" s="88">
        <f>IF($X13=1,$K13/2)+IF($X13=0,$K13)</f>
        <v>6</v>
      </c>
      <c r="AY13" s="88">
        <f>IF($Z13=1,$K13/2)+IF($Z13=0,$K13)</f>
        <v>6</v>
      </c>
      <c r="AZ13" s="88">
        <f>IF($AB13=1,$K13/2)+IF($AB13=0,$K13)</f>
        <v>12</v>
      </c>
      <c r="BA13" s="88">
        <f>IF($AD13=1,$K13/2)+IF($AD13=0,$K13)</f>
        <v>0</v>
      </c>
      <c r="BB13" s="88">
        <f>IF($AF13=1,$K13/2)+IF($AF13=0,$K13)</f>
        <v>6</v>
      </c>
      <c r="BC13" s="88">
        <f>IF($AH13=1,$K13/2)+IF($AH13=0,$K13)</f>
        <v>12</v>
      </c>
      <c r="BD13" s="88">
        <f>IF($AJ13=1,$K13/2)+IF($AJ13=0,$K13)</f>
        <v>6</v>
      </c>
      <c r="BE13" s="88">
        <f>IF($AL13=1,$K13/2)+IF($AL13=0,$K13)</f>
        <v>12</v>
      </c>
      <c r="BF13" s="88">
        <f>IF($AN13=1,$K13/2)+IF($AN13=0,$K13)</f>
        <v>0</v>
      </c>
    </row>
    <row r="14" spans="1:58" ht="13.5" customHeight="1" x14ac:dyDescent="0.25">
      <c r="A14" s="77"/>
      <c r="B14" s="78"/>
      <c r="C14" s="79"/>
      <c r="D14" s="80"/>
      <c r="E14" s="80"/>
      <c r="F14" s="80"/>
      <c r="G14" s="80"/>
      <c r="H14" s="85"/>
      <c r="I14" s="86"/>
      <c r="J14" s="87"/>
      <c r="K14" s="87"/>
      <c r="L14" s="80"/>
      <c r="M14" s="93"/>
      <c r="N14" s="17">
        <v>3</v>
      </c>
      <c r="O14" s="18">
        <v>3</v>
      </c>
      <c r="P14" s="17">
        <v>2</v>
      </c>
      <c r="Q14" s="18">
        <v>4</v>
      </c>
      <c r="R14" s="19">
        <v>3</v>
      </c>
      <c r="S14" s="20">
        <v>3</v>
      </c>
      <c r="T14" s="100"/>
      <c r="U14" s="103"/>
      <c r="V14" s="17">
        <v>4</v>
      </c>
      <c r="W14" s="18">
        <v>2</v>
      </c>
      <c r="X14" s="17">
        <v>3</v>
      </c>
      <c r="Y14" s="18">
        <v>3</v>
      </c>
      <c r="Z14" s="17">
        <v>3</v>
      </c>
      <c r="AA14" s="18">
        <v>3</v>
      </c>
      <c r="AB14" s="17">
        <v>1</v>
      </c>
      <c r="AC14" s="18">
        <v>4</v>
      </c>
      <c r="AD14" s="17">
        <v>4</v>
      </c>
      <c r="AE14" s="18">
        <v>1</v>
      </c>
      <c r="AF14" s="17">
        <v>3</v>
      </c>
      <c r="AG14" s="18">
        <v>3</v>
      </c>
      <c r="AH14" s="17">
        <v>2</v>
      </c>
      <c r="AI14" s="18">
        <v>4</v>
      </c>
      <c r="AJ14" s="17">
        <v>3</v>
      </c>
      <c r="AK14" s="18">
        <v>3</v>
      </c>
      <c r="AL14" s="17">
        <v>0</v>
      </c>
      <c r="AM14" s="18">
        <v>4</v>
      </c>
      <c r="AN14" s="17"/>
      <c r="AO14" s="18"/>
      <c r="AP14" s="21">
        <f>SUM($AN14,$AL14,$AJ14,$AH14,$AF14,$AD14,$AB14,$Z14,$X14,$V14,$T14,$R14,$P14,$N14,)</f>
        <v>31</v>
      </c>
      <c r="AQ14" s="22">
        <f>SUM($AO14,$AM14,$AK14,$AI14,$AG14,$AE14,$AC14,$AA14,$Y14,$W14,$U14,$S14,$Q14,$O14,)</f>
        <v>37</v>
      </c>
      <c r="AS14" s="88"/>
      <c r="AT14" s="88"/>
      <c r="AU14" s="88"/>
      <c r="AV14" s="92"/>
      <c r="AW14" s="88"/>
      <c r="AX14" s="88"/>
      <c r="AY14" s="88"/>
      <c r="AZ14" s="88"/>
      <c r="BA14" s="88"/>
      <c r="BB14" s="88"/>
      <c r="BC14" s="88"/>
      <c r="BD14" s="88"/>
      <c r="BE14" s="88"/>
      <c r="BF14" s="88"/>
    </row>
    <row r="15" spans="1:58" ht="13.5" customHeight="1" x14ac:dyDescent="0.25">
      <c r="A15" s="77">
        <v>5</v>
      </c>
      <c r="B15" s="105" t="s">
        <v>29</v>
      </c>
      <c r="C15" s="79" t="s">
        <v>30</v>
      </c>
      <c r="D15" s="80">
        <v>187</v>
      </c>
      <c r="E15" s="80">
        <f>(G15+F15)</f>
        <v>1700</v>
      </c>
      <c r="F15" s="80">
        <f t="shared" ref="F15" si="7">IF(I15&gt;150,IF(H15&gt;=65,0,SUM(K15-(COUNT(N15:AO15))*3*(15+50)%)*10),IF(I15&lt;-150,IF((K15-(COUNT(N15:AO15))*3*((G15-L15)/10+50)%)*10&lt;1,0,SUM(K15-(COUNT(N15:AO15))*3*((G15-L15)/10+50)%)*10),SUM(K15-(COUNT(N15:AO15))*3*((G15-L15)/10+50)%)*10))</f>
        <v>0</v>
      </c>
      <c r="G15" s="80">
        <v>1700</v>
      </c>
      <c r="H15" s="85">
        <f t="shared" ref="H15" si="8">IF(COUNT(N15:AO15)=0,0,K15/((COUNT(N15:AO15))*3)%)</f>
        <v>69.444444444444443</v>
      </c>
      <c r="I15" s="86">
        <f>(G15-L15)</f>
        <v>189.5</v>
      </c>
      <c r="J15" s="106">
        <v>1</v>
      </c>
      <c r="K15" s="87">
        <f>SUM(N15:AO15)</f>
        <v>25</v>
      </c>
      <c r="L15" s="80">
        <f t="shared" ref="L15" si="9">(SUM($G$7:$G$34)-G15)/(COUNT($G$7:$G$34)-1)</f>
        <v>1510.5</v>
      </c>
      <c r="M15" s="93">
        <f>AW35</f>
        <v>144</v>
      </c>
      <c r="N15" s="96">
        <f>IF(N16+O16=0,"",IF(N16=4,3,IF(N16=3,1,0)))</f>
        <v>3</v>
      </c>
      <c r="O15" s="82"/>
      <c r="P15" s="81">
        <f>IF(P16+Q16=0,"",IF(P16=4,3,IF(P16=3,1,0)))</f>
        <v>3</v>
      </c>
      <c r="Q15" s="82"/>
      <c r="R15" s="81">
        <f>IF(R16+S16=0,"",IF(R16=4,3,IF(R16=3,1,0)))</f>
        <v>3</v>
      </c>
      <c r="S15" s="82"/>
      <c r="T15" s="81">
        <f>IF(T16+U16=0,"",IF(T16=4,3,IF(T16=3,1,0)))</f>
        <v>0</v>
      </c>
      <c r="U15" s="82"/>
      <c r="V15" s="98"/>
      <c r="W15" s="102"/>
      <c r="X15" s="96">
        <f>IF(X16+Y16=0,"",IF(X16=4,3,IF(X16=3,1,0)))</f>
        <v>1</v>
      </c>
      <c r="Y15" s="82"/>
      <c r="Z15" s="81">
        <f>IF(Z16+AA16=0,"",IF(Z16=4,3,IF(Z16=3,1,0)))</f>
        <v>3</v>
      </c>
      <c r="AA15" s="82"/>
      <c r="AB15" s="81">
        <f>IF(AB16+AC16=0,"",IF(AB16=4,3,IF(AB16=3,1,0)))</f>
        <v>1</v>
      </c>
      <c r="AC15" s="82"/>
      <c r="AD15" s="81">
        <f>IF(AD16+AE16=0,"",IF(AD16=4,3,IF(AD16=3,1,0)))</f>
        <v>3</v>
      </c>
      <c r="AE15" s="82"/>
      <c r="AF15" s="81">
        <f>IF(AF16+AG16=0,"",IF(AF16=4,3,IF(AF16=3,1,0)))</f>
        <v>1</v>
      </c>
      <c r="AG15" s="82"/>
      <c r="AH15" s="81">
        <f>IF(AH16+AI16=0,"",IF(AH16=4,3,IF(AH16=3,1,0)))</f>
        <v>1</v>
      </c>
      <c r="AI15" s="82"/>
      <c r="AJ15" s="81">
        <f>IF(AJ16+AK16=0,"",IF(AJ16=4,3,IF(AJ16=3,1,0)))</f>
        <v>3</v>
      </c>
      <c r="AK15" s="82"/>
      <c r="AL15" s="81">
        <f>IF(AL16+AM16=0,"",IF(AL16=4,3,IF(AL16=3,1,0)))</f>
        <v>3</v>
      </c>
      <c r="AM15" s="82"/>
      <c r="AN15" s="81" t="str">
        <f>IF(AN16+AO16=0,"",IF(AN16=4,3,IF(AN16=3,1,0)))</f>
        <v/>
      </c>
      <c r="AO15" s="82"/>
      <c r="AP15" s="90">
        <f>SUM(AP16/AQ16)</f>
        <v>2.1</v>
      </c>
      <c r="AQ15" s="91"/>
      <c r="AR15" s="23"/>
      <c r="AS15" s="88">
        <f>IF($N15=1,$K15/2)+IF($N15=0,$K15)</f>
        <v>0</v>
      </c>
      <c r="AT15" s="88">
        <f>IF($P15=1,$K15/2)+IF($P15=0,$K15)</f>
        <v>0</v>
      </c>
      <c r="AU15" s="88">
        <f>IF($R15=1,$K15/2)+IF($R15=0,$K15)</f>
        <v>0</v>
      </c>
      <c r="AV15" s="88">
        <f>IF($T15=1,$K15/2)+IF($T15=0,$K15)</f>
        <v>25</v>
      </c>
      <c r="AW15" s="92"/>
      <c r="AX15" s="88">
        <f>IF($X15=1,$K15/2)+IF($X15=0,$K15)</f>
        <v>12.5</v>
      </c>
      <c r="AY15" s="88">
        <f>IF($Z15=1,$K15/2)+IF($Z15=0,$K15)</f>
        <v>0</v>
      </c>
      <c r="AZ15" s="88">
        <f>IF($AB15=1,$K15/2)+IF($AB15=0,$K15)</f>
        <v>12.5</v>
      </c>
      <c r="BA15" s="88">
        <f>IF($AD15=1,$K15/2)+IF($AD15=0,$K15)</f>
        <v>0</v>
      </c>
      <c r="BB15" s="88">
        <f>IF($AF15=1,$K15/2)+IF($AF15=0,$K15)</f>
        <v>12.5</v>
      </c>
      <c r="BC15" s="88">
        <f>IF($AH15=1,$K15/2)+IF($AH15=0,$K15)</f>
        <v>12.5</v>
      </c>
      <c r="BD15" s="88">
        <f>IF($AJ15=1,$K15/2)+IF($AJ15=0,$K15)</f>
        <v>0</v>
      </c>
      <c r="BE15" s="88">
        <f>IF($AL15=1,$K15/2)+IF($AL15=0,$K15)</f>
        <v>0</v>
      </c>
      <c r="BF15" s="88">
        <f>IF($AN15=1,$K15/2)+IF($AN15=0,$K15)</f>
        <v>0</v>
      </c>
    </row>
    <row r="16" spans="1:58" ht="13.5" customHeight="1" x14ac:dyDescent="0.25">
      <c r="A16" s="77"/>
      <c r="B16" s="105"/>
      <c r="C16" s="79"/>
      <c r="D16" s="80"/>
      <c r="E16" s="80"/>
      <c r="F16" s="80"/>
      <c r="G16" s="80"/>
      <c r="H16" s="85"/>
      <c r="I16" s="86"/>
      <c r="J16" s="106"/>
      <c r="K16" s="87"/>
      <c r="L16" s="80"/>
      <c r="M16" s="93"/>
      <c r="N16" s="17">
        <v>4</v>
      </c>
      <c r="O16" s="18">
        <v>2</v>
      </c>
      <c r="P16" s="19">
        <v>4</v>
      </c>
      <c r="Q16" s="20">
        <v>1</v>
      </c>
      <c r="R16" s="17">
        <v>4</v>
      </c>
      <c r="S16" s="18">
        <v>1</v>
      </c>
      <c r="T16" s="17">
        <v>2</v>
      </c>
      <c r="U16" s="18">
        <v>4</v>
      </c>
      <c r="V16" s="100"/>
      <c r="W16" s="103"/>
      <c r="X16" s="17">
        <v>3</v>
      </c>
      <c r="Y16" s="18">
        <v>3</v>
      </c>
      <c r="Z16" s="17">
        <v>4</v>
      </c>
      <c r="AA16" s="18">
        <v>0</v>
      </c>
      <c r="AB16" s="17">
        <v>3</v>
      </c>
      <c r="AC16" s="18">
        <v>3</v>
      </c>
      <c r="AD16" s="17">
        <v>4</v>
      </c>
      <c r="AE16" s="18">
        <v>0</v>
      </c>
      <c r="AF16" s="17">
        <v>3</v>
      </c>
      <c r="AG16" s="18">
        <v>3</v>
      </c>
      <c r="AH16" s="17">
        <v>3</v>
      </c>
      <c r="AI16" s="18">
        <v>3</v>
      </c>
      <c r="AJ16" s="17">
        <v>4</v>
      </c>
      <c r="AK16" s="18">
        <v>0</v>
      </c>
      <c r="AL16" s="17">
        <v>4</v>
      </c>
      <c r="AM16" s="18">
        <v>0</v>
      </c>
      <c r="AN16" s="17"/>
      <c r="AO16" s="18"/>
      <c r="AP16" s="21">
        <f>SUM($AN16,$AL16,$AJ16,$AH16,$AF16,$AD16,$AB16,$Z16,$X16,$V16,$T16,$R16,$P16,$N16,)</f>
        <v>42</v>
      </c>
      <c r="AQ16" s="22">
        <f>SUM($AO16,$AM16,$AK16,$AI16,$AG16,$AE16,$AC16,$AA16,$Y16,$W16,$U16,$S16,$Q16,$O16,)</f>
        <v>20</v>
      </c>
      <c r="AS16" s="88"/>
      <c r="AT16" s="88"/>
      <c r="AU16" s="88"/>
      <c r="AV16" s="88"/>
      <c r="AW16" s="92"/>
      <c r="AX16" s="88"/>
      <c r="AY16" s="88"/>
      <c r="AZ16" s="88"/>
      <c r="BA16" s="88"/>
      <c r="BB16" s="88"/>
      <c r="BC16" s="88"/>
      <c r="BD16" s="88"/>
      <c r="BE16" s="88"/>
      <c r="BF16" s="88"/>
    </row>
    <row r="17" spans="1:58" ht="13.5" customHeight="1" x14ac:dyDescent="0.25">
      <c r="A17" s="77">
        <v>6</v>
      </c>
      <c r="B17" s="107" t="s">
        <v>31</v>
      </c>
      <c r="C17" s="79" t="s">
        <v>23</v>
      </c>
      <c r="D17" s="80">
        <v>239</v>
      </c>
      <c r="E17" s="80">
        <f>(G17+F17)</f>
        <v>1335.73</v>
      </c>
      <c r="F17" s="86">
        <f t="shared" ref="F17" si="10">IF(I17&gt;150,IF(H17&gt;=65,0,SUM(K17-(COUNT(N17:AO17))*3*(15+50)%)*10),IF(I17&lt;-150,IF((K17-(COUNT(N17:AO17))*3*((G17-L17)/10+50)%)*10&lt;1,0,SUM(K17-(COUNT(N17:AO17))*3*((G17-L17)/10+50)%)*10),SUM(K17-(COUNT(N17:AO17))*3*((G17-L17)/10+50)%)*10))</f>
        <v>-59.269999999999982</v>
      </c>
      <c r="G17" s="80">
        <v>1395</v>
      </c>
      <c r="H17" s="85">
        <f t="shared" ref="H17" si="11">IF(COUNT(N17:AO17)=0,0,K17/((COUNT(N17:AO17))*3)%)</f>
        <v>19.444444444444446</v>
      </c>
      <c r="I17" s="86">
        <f>(G17-L17)</f>
        <v>-140.91666666666674</v>
      </c>
      <c r="J17" s="108">
        <v>13</v>
      </c>
      <c r="K17" s="87">
        <f>SUM(N17:AO17)</f>
        <v>7</v>
      </c>
      <c r="L17" s="80">
        <f t="shared" ref="L17" si="12">(SUM($G$7:$G$34)-G17)/(COUNT($G$7:$G$34)-1)</f>
        <v>1535.9166666666667</v>
      </c>
      <c r="M17" s="93">
        <f>AX35</f>
        <v>44.5</v>
      </c>
      <c r="N17" s="96">
        <f>IF(N18+O18=0,"",IF(N18=4,3,IF(N18=3,1,0)))</f>
        <v>3</v>
      </c>
      <c r="O17" s="82"/>
      <c r="P17" s="81">
        <f>IF(P18+Q18=0,"",IF(P18=4,3,IF(P18=3,1,0)))</f>
        <v>0</v>
      </c>
      <c r="Q17" s="82"/>
      <c r="R17" s="81">
        <f>IF(R18+S18=0,"",IF(R18=4,3,IF(R18=3,1,0)))</f>
        <v>0</v>
      </c>
      <c r="S17" s="82"/>
      <c r="T17" s="81">
        <f>IF(T18+U18=0,"",IF(T18=4,3,IF(T18=3,1,0)))</f>
        <v>1</v>
      </c>
      <c r="U17" s="82"/>
      <c r="V17" s="81">
        <f>IF(V18+W18=0,"",IF(V18=4,3,IF(V18=3,1,0)))</f>
        <v>1</v>
      </c>
      <c r="W17" s="82"/>
      <c r="X17" s="98"/>
      <c r="Y17" s="102"/>
      <c r="Z17" s="96">
        <f>IF(Z18+AA18=0,"",IF(Z18=4,3,IF(Z18=3,1,0)))</f>
        <v>0</v>
      </c>
      <c r="AA17" s="82"/>
      <c r="AB17" s="81">
        <f>IF(AB18+AC18=0,"",IF(AB18=4,3,IF(AB18=3,1,0)))</f>
        <v>0</v>
      </c>
      <c r="AC17" s="82"/>
      <c r="AD17" s="81">
        <f>IF(AD18+AE18=0,"",IF(AD18=4,3,IF(AD18=3,1,0)))</f>
        <v>1</v>
      </c>
      <c r="AE17" s="82"/>
      <c r="AF17" s="81">
        <f>IF(AF18+AG18=0,"",IF(AF18=4,3,IF(AF18=3,1,0)))</f>
        <v>1</v>
      </c>
      <c r="AG17" s="82"/>
      <c r="AH17" s="81">
        <f>IF(AH18+AI18=0,"",IF(AH18=4,3,IF(AH18=3,1,0)))</f>
        <v>0</v>
      </c>
      <c r="AI17" s="82"/>
      <c r="AJ17" s="81">
        <f>IF(AJ18+AK18=0,"",IF(AJ18=4,3,IF(AJ18=3,1,0)))</f>
        <v>0</v>
      </c>
      <c r="AK17" s="82"/>
      <c r="AL17" s="81">
        <f>IF(AL18+AM18=0,"",IF(AL18=4,3,IF(AL18=3,1,0)))</f>
        <v>0</v>
      </c>
      <c r="AM17" s="82"/>
      <c r="AN17" s="81" t="str">
        <f>IF(AN18+AO18=0,"",IF(AN18=4,3,IF(AN18=3,1,0)))</f>
        <v/>
      </c>
      <c r="AO17" s="82"/>
      <c r="AP17" s="90">
        <f>SUM(AP18/AQ18)</f>
        <v>0.52380952380952384</v>
      </c>
      <c r="AQ17" s="91"/>
      <c r="AS17" s="88">
        <f>IF($N17=1,$K17/2)+IF($N17=0,$K17)</f>
        <v>0</v>
      </c>
      <c r="AT17" s="88">
        <f>IF($P17=1,$K17/2)+IF($P17=0,$K17)</f>
        <v>7</v>
      </c>
      <c r="AU17" s="88">
        <f>IF($R17=1,$K17/2)+IF($R17=0,$K17)</f>
        <v>7</v>
      </c>
      <c r="AV17" s="88">
        <f>IF($T17=1,$K17/2)+IF($T17=0,$K17)</f>
        <v>3.5</v>
      </c>
      <c r="AW17" s="88">
        <f>IF($V17=1,$K17/2)+IF($V17=0,$K17)</f>
        <v>3.5</v>
      </c>
      <c r="AX17" s="92"/>
      <c r="AY17" s="88">
        <f>IF($Z17=1,$K17/2)+IF($Z17=0,$K17)</f>
        <v>7</v>
      </c>
      <c r="AZ17" s="88">
        <f>IF($AB17=1,$K17/2)+IF($AB17=0,$K17)</f>
        <v>7</v>
      </c>
      <c r="BA17" s="88">
        <f>IF($AD17=1,$K17/2)+IF($AD17=0,$K17)</f>
        <v>3.5</v>
      </c>
      <c r="BB17" s="88">
        <f>IF($AF17=1,$K17/2)+IF($AF17=0,$K17)</f>
        <v>3.5</v>
      </c>
      <c r="BC17" s="88">
        <f>IF($AH17=1,$K17/2)+IF($AH17=0,$K17)</f>
        <v>7</v>
      </c>
      <c r="BD17" s="88">
        <f>IF($AJ17=1,$K17/2)+IF($AJ17=0,$K17)</f>
        <v>7</v>
      </c>
      <c r="BE17" s="88">
        <f>IF($AL17=1,$K17/2)+IF($AL17=0,$K17)</f>
        <v>7</v>
      </c>
      <c r="BF17" s="88">
        <f>IF($AN17=1,$K17/2)+IF($AN17=0,$K17)</f>
        <v>0</v>
      </c>
    </row>
    <row r="18" spans="1:58" ht="13.5" customHeight="1" x14ac:dyDescent="0.25">
      <c r="A18" s="77"/>
      <c r="B18" s="107"/>
      <c r="C18" s="79"/>
      <c r="D18" s="80"/>
      <c r="E18" s="80"/>
      <c r="F18" s="86"/>
      <c r="G18" s="80"/>
      <c r="H18" s="85"/>
      <c r="I18" s="86"/>
      <c r="J18" s="108"/>
      <c r="K18" s="87"/>
      <c r="L18" s="80"/>
      <c r="M18" s="93"/>
      <c r="N18" s="19">
        <v>4</v>
      </c>
      <c r="O18" s="20">
        <v>2</v>
      </c>
      <c r="P18" s="17">
        <v>2</v>
      </c>
      <c r="Q18" s="18">
        <v>4</v>
      </c>
      <c r="R18" s="17">
        <v>2</v>
      </c>
      <c r="S18" s="18">
        <v>4</v>
      </c>
      <c r="T18" s="17">
        <v>3</v>
      </c>
      <c r="U18" s="18">
        <v>3</v>
      </c>
      <c r="V18" s="17">
        <v>3</v>
      </c>
      <c r="W18" s="18">
        <v>3</v>
      </c>
      <c r="X18" s="100"/>
      <c r="Y18" s="103"/>
      <c r="Z18" s="17">
        <v>0</v>
      </c>
      <c r="AA18" s="18">
        <v>4</v>
      </c>
      <c r="AB18" s="17">
        <v>0</v>
      </c>
      <c r="AC18" s="18">
        <v>4</v>
      </c>
      <c r="AD18" s="17">
        <v>3</v>
      </c>
      <c r="AE18" s="18">
        <v>3</v>
      </c>
      <c r="AF18" s="17">
        <v>3</v>
      </c>
      <c r="AG18" s="18">
        <v>3</v>
      </c>
      <c r="AH18" s="17">
        <v>1</v>
      </c>
      <c r="AI18" s="18">
        <v>4</v>
      </c>
      <c r="AJ18" s="17">
        <v>1</v>
      </c>
      <c r="AK18" s="18">
        <v>4</v>
      </c>
      <c r="AL18" s="17">
        <v>0</v>
      </c>
      <c r="AM18" s="18">
        <v>4</v>
      </c>
      <c r="AN18" s="17"/>
      <c r="AO18" s="18"/>
      <c r="AP18" s="21">
        <f>SUM($AN18,$AL18,$AJ18,$AH18,$AF18,$AD18,$AB18,$Z18,$X18,$V18,$T18,$R18,$P18,$N18,)</f>
        <v>22</v>
      </c>
      <c r="AQ18" s="22">
        <f>SUM($AO18,$AM18,$AK18,$AI18,$AG18,$AE18,$AC18,$AA18,$Y18,$W18,$U18,$S18,$Q18,$O18,)</f>
        <v>42</v>
      </c>
      <c r="AS18" s="88"/>
      <c r="AT18" s="88"/>
      <c r="AU18" s="88"/>
      <c r="AV18" s="88"/>
      <c r="AW18" s="88"/>
      <c r="AX18" s="92"/>
      <c r="AY18" s="88"/>
      <c r="AZ18" s="88"/>
      <c r="BA18" s="88"/>
      <c r="BB18" s="88"/>
      <c r="BC18" s="88"/>
      <c r="BD18" s="88"/>
      <c r="BE18" s="88"/>
      <c r="BF18" s="88"/>
    </row>
    <row r="19" spans="1:58" ht="13.5" customHeight="1" x14ac:dyDescent="0.25">
      <c r="A19" s="77">
        <v>7</v>
      </c>
      <c r="B19" s="78" t="s">
        <v>32</v>
      </c>
      <c r="C19" s="79" t="s">
        <v>28</v>
      </c>
      <c r="D19" s="80">
        <v>50</v>
      </c>
      <c r="E19" s="80">
        <f>(G19+F19)</f>
        <v>1332</v>
      </c>
      <c r="F19" s="86">
        <f t="shared" ref="F19" si="13">IF(I19&gt;150,IF(H19&gt;=65,0,SUM(K19-(COUNT(N19:AO19))*3*(15+50)%)*10),IF(I19&lt;-150,IF((K19-(COUNT(N19:AO19))*3*((G19-L19)/10+50)%)*10&lt;1,0,SUM(K19-(COUNT(N19:AO19))*3*((G19-L19)/10+50)%)*10),SUM(K19-(COUNT(N19:AO19))*3*((G19-L19)/10+50)%)*10))</f>
        <v>0</v>
      </c>
      <c r="G19" s="80">
        <v>1332</v>
      </c>
      <c r="H19" s="85">
        <f t="shared" ref="H19" si="14">IF(COUNT(N19:AO19)=0,0,K19/((COUNT(N19:AO19))*3)%)</f>
        <v>27.777777777777779</v>
      </c>
      <c r="I19" s="86">
        <f>(G19-L19)</f>
        <v>-209.16666666666674</v>
      </c>
      <c r="J19" s="87">
        <v>11</v>
      </c>
      <c r="K19" s="87">
        <f>SUM(N19:AO19)</f>
        <v>10</v>
      </c>
      <c r="L19" s="80">
        <f t="shared" ref="L19" si="15">(SUM($G$7:$G$34)-G19)/(COUNT($G$7:$G$34)-1)</f>
        <v>1541.1666666666667</v>
      </c>
      <c r="M19" s="93">
        <f>AY35</f>
        <v>56</v>
      </c>
      <c r="N19" s="96">
        <f>IF(N20+O20=0,"",IF(N20=4,3,IF(N20=3,1,0)))</f>
        <v>0</v>
      </c>
      <c r="O19" s="82"/>
      <c r="P19" s="81">
        <f>IF(P20+Q20=0,"",IF(P20=4,3,IF(P20=3,1,0)))</f>
        <v>0</v>
      </c>
      <c r="Q19" s="82"/>
      <c r="R19" s="81">
        <f>IF(R20+S20=0,"",IF(R20=4,3,IF(R20=3,1,0)))</f>
        <v>0</v>
      </c>
      <c r="S19" s="82"/>
      <c r="T19" s="81">
        <f>IF(T20+U20=0,"",IF(T20=4,3,IF(T20=3,1,0)))</f>
        <v>1</v>
      </c>
      <c r="U19" s="82"/>
      <c r="V19" s="81">
        <f>IF(V20+W20=0,"",IF(V20=4,3,IF(V20=3,1,0)))</f>
        <v>0</v>
      </c>
      <c r="W19" s="82"/>
      <c r="X19" s="81">
        <f>IF(X20+Y20=0,"",IF(X20=4,3,IF(X20=3,1,0)))</f>
        <v>3</v>
      </c>
      <c r="Y19" s="82"/>
      <c r="Z19" s="98"/>
      <c r="AA19" s="102"/>
      <c r="AB19" s="96">
        <f>IF(AB20+AC20=0,"",IF(AB20=4,3,IF(AB20=3,1,0)))</f>
        <v>3</v>
      </c>
      <c r="AC19" s="82"/>
      <c r="AD19" s="81">
        <f>IF(AD20+AE20=0,"",IF(AD20=4,3,IF(AD20=3,1,0)))</f>
        <v>0</v>
      </c>
      <c r="AE19" s="82"/>
      <c r="AF19" s="81">
        <f>IF(AF20+AG20=0,"",IF(AF20=4,3,IF(AF20=3,1,0)))</f>
        <v>1</v>
      </c>
      <c r="AG19" s="82"/>
      <c r="AH19" s="81">
        <f>IF(AH20+AI20=0,"",IF(AH20=4,3,IF(AH20=3,1,0)))</f>
        <v>1</v>
      </c>
      <c r="AI19" s="82"/>
      <c r="AJ19" s="81">
        <f>IF(AJ20+AK20=0,"",IF(AJ20=4,3,IF(AJ20=3,1,0)))</f>
        <v>1</v>
      </c>
      <c r="AK19" s="82"/>
      <c r="AL19" s="81">
        <f>IF(AL20+AM20=0,"",IF(AL20=4,3,IF(AL20=3,1,0)))</f>
        <v>0</v>
      </c>
      <c r="AM19" s="82"/>
      <c r="AN19" s="81" t="str">
        <f>IF(AN20+AO20=0,"",IF(AN20=4,3,IF(AN20=3,1,0)))</f>
        <v/>
      </c>
      <c r="AO19" s="82"/>
      <c r="AP19" s="90">
        <f>SUM(AP20/AQ20)</f>
        <v>0.73684210526315785</v>
      </c>
      <c r="AQ19" s="91"/>
      <c r="AS19" s="88">
        <f>IF($N19=1,$K19/2)+IF($N19=0,$K19)</f>
        <v>10</v>
      </c>
      <c r="AT19" s="88">
        <f>IF($P19=1,$K19/2)+IF($P19=0,$K19)</f>
        <v>10</v>
      </c>
      <c r="AU19" s="88">
        <f>IF($R19=1,$K19/2)+IF($R19=0,$K19)</f>
        <v>10</v>
      </c>
      <c r="AV19" s="88">
        <f>IF($T19=1,$K19/2)+IF($T19=0,$K19)</f>
        <v>5</v>
      </c>
      <c r="AW19" s="88">
        <f>IF($V19=1,$K19/2)+IF($V19=0,$K19)</f>
        <v>10</v>
      </c>
      <c r="AX19" s="88">
        <f>IF($X19=1,$K19/2)+IF($X19=0,$K19)</f>
        <v>0</v>
      </c>
      <c r="AY19" s="92"/>
      <c r="AZ19" s="88">
        <f>IF($AB19=1,$K19/2)+IF($AB19=0,$K19)</f>
        <v>0</v>
      </c>
      <c r="BA19" s="88">
        <f>IF($AD19=1,$K19/2)+IF($AD19=0,$K19)</f>
        <v>10</v>
      </c>
      <c r="BB19" s="88">
        <f>IF($AF19=1,$K19/2)+IF($AF19=0,$K19)</f>
        <v>5</v>
      </c>
      <c r="BC19" s="88">
        <f>IF($AH19=1,$K19/2)+IF($AH19=0,$K19)</f>
        <v>5</v>
      </c>
      <c r="BD19" s="88">
        <f>IF($AJ19=1,$K19/2)+IF($AJ19=0,$K19)</f>
        <v>5</v>
      </c>
      <c r="BE19" s="88">
        <f>IF($AL19=1,$K19/2)+IF($AL19=0,$K19)</f>
        <v>10</v>
      </c>
      <c r="BF19" s="88">
        <f>IF($AN19=1,$K19/2)+IF($AN19=0,$K19)</f>
        <v>0</v>
      </c>
    </row>
    <row r="20" spans="1:58" ht="13.5" customHeight="1" x14ac:dyDescent="0.25">
      <c r="A20" s="77"/>
      <c r="B20" s="78"/>
      <c r="C20" s="79"/>
      <c r="D20" s="80"/>
      <c r="E20" s="80"/>
      <c r="F20" s="86"/>
      <c r="G20" s="80"/>
      <c r="H20" s="85"/>
      <c r="I20" s="86"/>
      <c r="J20" s="87"/>
      <c r="K20" s="87"/>
      <c r="L20" s="80"/>
      <c r="M20" s="93"/>
      <c r="N20" s="17">
        <v>2</v>
      </c>
      <c r="O20" s="18">
        <v>4</v>
      </c>
      <c r="P20" s="17">
        <v>2</v>
      </c>
      <c r="Q20" s="18">
        <v>4</v>
      </c>
      <c r="R20" s="17">
        <v>0</v>
      </c>
      <c r="S20" s="18">
        <v>4</v>
      </c>
      <c r="T20" s="17">
        <v>3</v>
      </c>
      <c r="U20" s="18">
        <v>3</v>
      </c>
      <c r="V20" s="17">
        <v>0</v>
      </c>
      <c r="W20" s="18">
        <v>4</v>
      </c>
      <c r="X20" s="17">
        <v>4</v>
      </c>
      <c r="Y20" s="18">
        <v>0</v>
      </c>
      <c r="Z20" s="100"/>
      <c r="AA20" s="103"/>
      <c r="AB20" s="17">
        <v>4</v>
      </c>
      <c r="AC20" s="18">
        <v>2</v>
      </c>
      <c r="AD20" s="17">
        <v>2</v>
      </c>
      <c r="AE20" s="18">
        <v>4</v>
      </c>
      <c r="AF20" s="17">
        <v>3</v>
      </c>
      <c r="AG20" s="18">
        <v>3</v>
      </c>
      <c r="AH20" s="17">
        <v>3</v>
      </c>
      <c r="AI20" s="18">
        <v>3</v>
      </c>
      <c r="AJ20" s="17">
        <v>3</v>
      </c>
      <c r="AK20" s="18">
        <v>3</v>
      </c>
      <c r="AL20" s="17">
        <v>2</v>
      </c>
      <c r="AM20" s="18">
        <v>4</v>
      </c>
      <c r="AN20" s="17"/>
      <c r="AO20" s="18"/>
      <c r="AP20" s="21">
        <f>SUM($AN20,$AL20,$AJ20,$AH20,$AF20,$AD20,$AB20,$Z20,$X20,$V20,$T20,$R20,$P20,$N20,)</f>
        <v>28</v>
      </c>
      <c r="AQ20" s="22">
        <f>SUM($AO20,$AM20,$AK20,$AI20,$AG20,$AE20,$AC20,$AA20,$Y20,$W20,$U20,$S20,$Q20,$O20,)</f>
        <v>38</v>
      </c>
      <c r="AS20" s="88"/>
      <c r="AT20" s="88"/>
      <c r="AU20" s="88"/>
      <c r="AV20" s="88"/>
      <c r="AW20" s="88"/>
      <c r="AX20" s="88"/>
      <c r="AY20" s="92"/>
      <c r="AZ20" s="88"/>
      <c r="BA20" s="88"/>
      <c r="BB20" s="88"/>
      <c r="BC20" s="88"/>
      <c r="BD20" s="88"/>
      <c r="BE20" s="88"/>
      <c r="BF20" s="88"/>
    </row>
    <row r="21" spans="1:58" ht="13.5" customHeight="1" x14ac:dyDescent="0.25">
      <c r="A21" s="77">
        <v>8</v>
      </c>
      <c r="B21" s="109" t="s">
        <v>33</v>
      </c>
      <c r="C21" s="79" t="s">
        <v>34</v>
      </c>
      <c r="D21" s="80">
        <v>196</v>
      </c>
      <c r="E21" s="80">
        <f>(G21+F21)</f>
        <v>1618.3400000000001</v>
      </c>
      <c r="F21" s="80">
        <f t="shared" ref="F21" si="16">IF(I21&gt;150,IF(H21&gt;=65,0,SUM(K21-(COUNT(N21:AO21))*3*(15+50)%)*10),IF(I21&lt;-150,IF((K21-(COUNT(N21:AO21))*3*((G21-L21)/10+50)%)*10&lt;1,0,SUM(K21-(COUNT(N21:AO21))*3*((G21-L21)/10+50)%)*10),SUM(K21-(COUNT(N21:AO21))*3*((G21-L21)/10+50)%)*10))</f>
        <v>22.340000000000053</v>
      </c>
      <c r="G21" s="80">
        <v>1596</v>
      </c>
      <c r="H21" s="85">
        <f t="shared" ref="H21" si="17">IF(COUNT(N21:AO21)=0,0,K21/((COUNT(N21:AO21))*3)%)</f>
        <v>63.888888888888893</v>
      </c>
      <c r="I21" s="86">
        <f>(G21-L21)</f>
        <v>76.833333333333258</v>
      </c>
      <c r="J21" s="110">
        <v>3</v>
      </c>
      <c r="K21" s="87">
        <f>SUM(N21:AO21)</f>
        <v>23</v>
      </c>
      <c r="L21" s="80">
        <f t="shared" ref="L21" si="18">(SUM($G$7:$G$34)-G21)/(COUNT($G$7:$G$34)-1)</f>
        <v>1519.1666666666667</v>
      </c>
      <c r="M21" s="93">
        <f>AZ35</f>
        <v>112.5</v>
      </c>
      <c r="N21" s="96">
        <f>IF(N22+O22=0,"",IF(N22=4,3,IF(N22=3,1,0)))</f>
        <v>3</v>
      </c>
      <c r="O21" s="82"/>
      <c r="P21" s="81">
        <f>IF(P22+Q22=0,"",IF(P22=4,3,IF(P22=3,1,0)))</f>
        <v>0</v>
      </c>
      <c r="Q21" s="82"/>
      <c r="R21" s="81">
        <f>IF(R22+S22=0,"",IF(R22=4,3,IF(R22=3,1,0)))</f>
        <v>0</v>
      </c>
      <c r="S21" s="82"/>
      <c r="T21" s="81">
        <f>IF(T22+U22=0,"",IF(T22=4,3,IF(T22=3,1,0)))</f>
        <v>3</v>
      </c>
      <c r="U21" s="82"/>
      <c r="V21" s="81">
        <f>IF(V22+W22=0,"",IF(V22=4,3,IF(V22=3,1,0)))</f>
        <v>1</v>
      </c>
      <c r="W21" s="82"/>
      <c r="X21" s="81">
        <f>IF(X22+Y22=0,"",IF(X22=4,3,IF(X22=3,1,0)))</f>
        <v>3</v>
      </c>
      <c r="Y21" s="82"/>
      <c r="Z21" s="81">
        <f>IF(Z22+AA22=0,"",IF(Z22=4,3,IF(Z22=3,1,0)))</f>
        <v>0</v>
      </c>
      <c r="AA21" s="82"/>
      <c r="AB21" s="98"/>
      <c r="AC21" s="102"/>
      <c r="AD21" s="96">
        <f>IF(AD22+AE22=0,"",IF(AD22=4,3,IF(AD22=3,1,0)))</f>
        <v>3</v>
      </c>
      <c r="AE21" s="82"/>
      <c r="AF21" s="81">
        <f>IF(AF22+AG22=0,"",IF(AF22=4,3,IF(AF22=3,1,0)))</f>
        <v>3</v>
      </c>
      <c r="AG21" s="82"/>
      <c r="AH21" s="81">
        <f>IF(AH22+AI22=0,"",IF(AH22=4,3,IF(AH22=3,1,0)))</f>
        <v>3</v>
      </c>
      <c r="AI21" s="82"/>
      <c r="AJ21" s="81">
        <f>IF(AJ22+AK22=0,"",IF(AJ22=4,3,IF(AJ22=3,1,0)))</f>
        <v>1</v>
      </c>
      <c r="AK21" s="82"/>
      <c r="AL21" s="81">
        <f>IF(AL22+AM22=0,"",IF(AL22=4,3,IF(AL22=3,1,0)))</f>
        <v>3</v>
      </c>
      <c r="AM21" s="82"/>
      <c r="AN21" s="81" t="str">
        <f>IF(AN22+AO22=0,"",IF(AN22=4,3,IF(AN22=3,1,0)))</f>
        <v/>
      </c>
      <c r="AO21" s="82"/>
      <c r="AP21" s="90">
        <f>SUM(AP22/AQ22)</f>
        <v>1.4814814814814814</v>
      </c>
      <c r="AQ21" s="91"/>
      <c r="AS21" s="88">
        <f>IF($N21=1,$K21/2)+IF($N21=0,$K21)</f>
        <v>0</v>
      </c>
      <c r="AT21" s="88">
        <f>IF($P21=1,$K21/2)+IF($P21=0,$K21)</f>
        <v>23</v>
      </c>
      <c r="AU21" s="88">
        <f>IF($R21=1,$K21/2)+IF($R21=0,$K21)</f>
        <v>23</v>
      </c>
      <c r="AV21" s="88">
        <f>IF($T21=1,$K21/2)+IF($T21=0,$K21)</f>
        <v>0</v>
      </c>
      <c r="AW21" s="88">
        <f>IF($V21=1,$K21/2)+IF($V21=0,$K21)</f>
        <v>11.5</v>
      </c>
      <c r="AX21" s="88">
        <f>IF($X21=1,$K21/2)+IF($X21=0,$K21)</f>
        <v>0</v>
      </c>
      <c r="AY21" s="88">
        <f>IF($Z21=1,$K21/2)+IF($Z21=0,$K21)</f>
        <v>23</v>
      </c>
      <c r="AZ21" s="92"/>
      <c r="BA21" s="88">
        <f>IF($AD21=1,$K21/2)+IF($AD21=0,$K21)</f>
        <v>0</v>
      </c>
      <c r="BB21" s="88">
        <f>IF($AF21=1,$K21/2)+IF($AF21=0,$K21)</f>
        <v>0</v>
      </c>
      <c r="BC21" s="88">
        <f>IF($AH21=1,$K21/2)+IF($AH21=0,$K21)</f>
        <v>0</v>
      </c>
      <c r="BD21" s="88">
        <f>IF($AJ21=1,$K21/2)+IF($AJ21=0,$K21)</f>
        <v>11.5</v>
      </c>
      <c r="BE21" s="88">
        <f>IF($AL21=1,$K21/2)+IF($AL21=0,$K21)</f>
        <v>0</v>
      </c>
      <c r="BF21" s="88">
        <f>IF($AN21=1,$K21/2)+IF($AN21=0,$K21)</f>
        <v>0</v>
      </c>
    </row>
    <row r="22" spans="1:58" ht="13.5" customHeight="1" x14ac:dyDescent="0.25">
      <c r="A22" s="77"/>
      <c r="B22" s="109"/>
      <c r="C22" s="79"/>
      <c r="D22" s="80"/>
      <c r="E22" s="80"/>
      <c r="F22" s="80"/>
      <c r="G22" s="80"/>
      <c r="H22" s="85"/>
      <c r="I22" s="86"/>
      <c r="J22" s="110"/>
      <c r="K22" s="87"/>
      <c r="L22" s="80"/>
      <c r="M22" s="93"/>
      <c r="N22" s="17">
        <v>4</v>
      </c>
      <c r="O22" s="18">
        <v>2</v>
      </c>
      <c r="P22" s="17">
        <v>2</v>
      </c>
      <c r="Q22" s="18">
        <v>4</v>
      </c>
      <c r="R22" s="17">
        <v>2</v>
      </c>
      <c r="S22" s="18">
        <v>4</v>
      </c>
      <c r="T22" s="17">
        <v>4</v>
      </c>
      <c r="U22" s="18">
        <v>1</v>
      </c>
      <c r="V22" s="17">
        <v>3</v>
      </c>
      <c r="W22" s="18">
        <v>3</v>
      </c>
      <c r="X22" s="17">
        <v>4</v>
      </c>
      <c r="Y22" s="18">
        <v>0</v>
      </c>
      <c r="Z22" s="17">
        <v>2</v>
      </c>
      <c r="AA22" s="18">
        <v>4</v>
      </c>
      <c r="AB22" s="100"/>
      <c r="AC22" s="103"/>
      <c r="AD22" s="17">
        <v>4</v>
      </c>
      <c r="AE22" s="18">
        <v>0</v>
      </c>
      <c r="AF22" s="17">
        <v>4</v>
      </c>
      <c r="AG22" s="18">
        <v>2</v>
      </c>
      <c r="AH22" s="17">
        <v>4</v>
      </c>
      <c r="AI22" s="18">
        <v>2</v>
      </c>
      <c r="AJ22" s="17">
        <v>3</v>
      </c>
      <c r="AK22" s="18">
        <v>3</v>
      </c>
      <c r="AL22" s="17">
        <v>4</v>
      </c>
      <c r="AM22" s="18">
        <v>2</v>
      </c>
      <c r="AN22" s="19"/>
      <c r="AO22" s="20"/>
      <c r="AP22" s="21">
        <f>SUM($AN22,$AL22,$AJ22,$AH22,$AF22,$AD22,$AB22,$Z22,$X22,$V22,$T22,$R22,$P22,$N22,)</f>
        <v>40</v>
      </c>
      <c r="AQ22" s="22">
        <f>SUM($AO22,$AM22,$AK22,$AI22,$AG22,$AE22,$AC22,$AA22,$Y22,$W22,$U22,$S22,$Q22,$O22,)</f>
        <v>27</v>
      </c>
      <c r="AS22" s="88"/>
      <c r="AT22" s="88"/>
      <c r="AU22" s="88"/>
      <c r="AV22" s="88"/>
      <c r="AW22" s="88"/>
      <c r="AX22" s="88"/>
      <c r="AY22" s="88"/>
      <c r="AZ22" s="92"/>
      <c r="BA22" s="88"/>
      <c r="BB22" s="88"/>
      <c r="BC22" s="88"/>
      <c r="BD22" s="88"/>
      <c r="BE22" s="88"/>
      <c r="BF22" s="88"/>
    </row>
    <row r="23" spans="1:58" ht="13.5" customHeight="1" x14ac:dyDescent="0.25">
      <c r="A23" s="77">
        <v>9</v>
      </c>
      <c r="B23" s="78" t="s">
        <v>35</v>
      </c>
      <c r="C23" s="79" t="s">
        <v>28</v>
      </c>
      <c r="D23" s="80">
        <v>48</v>
      </c>
      <c r="E23" s="80">
        <f>(G23+F23)</f>
        <v>1512.61</v>
      </c>
      <c r="F23" s="80">
        <f t="shared" ref="F23" si="19">IF(I23&gt;150,IF(H23&gt;=65,0,SUM(K23-(COUNT(N23:AO23))*3*(15+50)%)*10),IF(I23&lt;-150,IF((K23-(COUNT(N23:AO23))*3*((G23-L23)/10+50)%)*10&lt;1,0,SUM(K23-(COUNT(N23:AO23))*3*((G23-L23)/10+50)%)*10),SUM(K23-(COUNT(N23:AO23))*3*((G23-L23)/10+50)%)*10))</f>
        <v>-90.390000000000043</v>
      </c>
      <c r="G23" s="80">
        <v>1603</v>
      </c>
      <c r="H23" s="85">
        <f t="shared" ref="H23" si="20">IF(COUNT(N23:AO23)=0,0,K23/((COUNT(N23:AO23))*3)%)</f>
        <v>33.333333333333336</v>
      </c>
      <c r="I23" s="86">
        <f>(G23-L23)</f>
        <v>84.416666666666742</v>
      </c>
      <c r="J23" s="87">
        <v>10</v>
      </c>
      <c r="K23" s="87">
        <f>SUM(N23:AO23)</f>
        <v>12</v>
      </c>
      <c r="L23" s="80">
        <f t="shared" ref="L23" si="21">(SUM($G$7:$G$34)-G23)/(COUNT($G$7:$G$34)-1)</f>
        <v>1518.5833333333333</v>
      </c>
      <c r="M23" s="93">
        <f>BA35</f>
        <v>57.5</v>
      </c>
      <c r="N23" s="96">
        <f>IF(N24+O24=0,"",IF(N24=4,3,IF(N24=3,1,0)))</f>
        <v>0</v>
      </c>
      <c r="O23" s="82"/>
      <c r="P23" s="81">
        <f>IF(P24+Q24=0,"",IF(P24=4,3,IF(P24=3,1,0)))</f>
        <v>0</v>
      </c>
      <c r="Q23" s="82"/>
      <c r="R23" s="81">
        <f>IF(R24+S24=0,"",IF(R24=4,3,IF(R24=3,1,0)))</f>
        <v>0</v>
      </c>
      <c r="S23" s="82"/>
      <c r="T23" s="81">
        <f>IF(T24+U24=0,"",IF(T24=4,3,IF(T24=3,1,0)))</f>
        <v>0</v>
      </c>
      <c r="U23" s="82"/>
      <c r="V23" s="81">
        <f>IF(V24+W24=0,"",IF(V24=4,3,IF(V24=3,1,0)))</f>
        <v>0</v>
      </c>
      <c r="W23" s="82"/>
      <c r="X23" s="81">
        <f>IF(X24+Y24=0,"",IF(X24=4,3,IF(X24=3,1,0)))</f>
        <v>1</v>
      </c>
      <c r="Y23" s="82"/>
      <c r="Z23" s="81">
        <f>IF(Z24+AA24=0,"",IF(Z24=4,3,IF(Z24=3,1,0)))</f>
        <v>3</v>
      </c>
      <c r="AA23" s="82"/>
      <c r="AB23" s="81">
        <f>IF(AB24+AC24=0,"",IF(AB24=4,3,IF(AB24=3,1,0)))</f>
        <v>0</v>
      </c>
      <c r="AC23" s="82"/>
      <c r="AD23" s="98"/>
      <c r="AE23" s="102"/>
      <c r="AF23" s="96">
        <f>IF(AF24+AG24=0,"",IF(AF24=4,3,IF(AF24=3,1,0)))</f>
        <v>3</v>
      </c>
      <c r="AG23" s="82"/>
      <c r="AH23" s="81">
        <f>IF(AH24+AI24=0,"",IF(AH24=4,3,IF(AH24=3,1,0)))</f>
        <v>1</v>
      </c>
      <c r="AI23" s="82"/>
      <c r="AJ23" s="81">
        <f>IF(AJ24+AK24=0,"",IF(AJ24=4,3,IF(AJ24=3,1,0)))</f>
        <v>1</v>
      </c>
      <c r="AK23" s="82"/>
      <c r="AL23" s="81">
        <f>IF(AL24+AM24=0,"",IF(AL24=4,3,IF(AL24=3,1,0)))</f>
        <v>3</v>
      </c>
      <c r="AM23" s="82"/>
      <c r="AN23" s="81" t="str">
        <f>IF(AN24+AO24=0,"",IF(AN24=4,3,IF(AN24=3,1,0)))</f>
        <v/>
      </c>
      <c r="AO23" s="82"/>
      <c r="AP23" s="90">
        <f>SUM(AP24/AQ24)</f>
        <v>0.64102564102564108</v>
      </c>
      <c r="AQ23" s="91"/>
      <c r="AS23" s="88">
        <f>IF($N23=1,$K23/2)+IF($N23=0,$K23)</f>
        <v>12</v>
      </c>
      <c r="AT23" s="88">
        <f>IF($P23=1,$K23/2)+IF($P23=0,$K23)</f>
        <v>12</v>
      </c>
      <c r="AU23" s="88">
        <f>IF($R23=1,$K23/2)+IF($R23=0,$K23)</f>
        <v>12</v>
      </c>
      <c r="AV23" s="88">
        <f>IF($T23=1,$K23/2)+IF($T23=0,$K23)</f>
        <v>12</v>
      </c>
      <c r="AW23" s="88">
        <f>IF($V23=1,$K23/2)+IF($V23=0,$K23)</f>
        <v>12</v>
      </c>
      <c r="AX23" s="88">
        <f>IF($X23=1,$K23/2)+IF($X23=0,$K23)</f>
        <v>6</v>
      </c>
      <c r="AY23" s="88">
        <f>IF($Z23=1,$K23/2)+IF($Z23=0,$K23)</f>
        <v>0</v>
      </c>
      <c r="AZ23" s="88">
        <f>IF($AB23=1,$K23/2)+IF($AB23=0,$K23)</f>
        <v>12</v>
      </c>
      <c r="BA23" s="92"/>
      <c r="BB23" s="88">
        <f>IF($AF23=1,$K23/2)+IF($AF23=0,$K23)</f>
        <v>0</v>
      </c>
      <c r="BC23" s="88">
        <f>IF($AH23=1,$K23/2)+IF($AH23=0,$K23)</f>
        <v>6</v>
      </c>
      <c r="BD23" s="88">
        <f>IF($AJ23=1,$K23/2)+IF($AJ23=0,$K23)</f>
        <v>6</v>
      </c>
      <c r="BE23" s="88">
        <f>IF($AL23=1,$K23/2)+IF($AL23=0,$K23)</f>
        <v>0</v>
      </c>
      <c r="BF23" s="88">
        <f>IF($AN23=1,$K23/2)+IF($AN23=0,$K23)</f>
        <v>0</v>
      </c>
    </row>
    <row r="24" spans="1:58" ht="13.5" customHeight="1" x14ac:dyDescent="0.25">
      <c r="A24" s="77"/>
      <c r="B24" s="78"/>
      <c r="C24" s="79"/>
      <c r="D24" s="80"/>
      <c r="E24" s="80"/>
      <c r="F24" s="80"/>
      <c r="G24" s="80"/>
      <c r="H24" s="85"/>
      <c r="I24" s="86"/>
      <c r="J24" s="87"/>
      <c r="K24" s="87"/>
      <c r="L24" s="80"/>
      <c r="M24" s="93"/>
      <c r="N24" s="17">
        <v>0</v>
      </c>
      <c r="O24" s="18">
        <v>4</v>
      </c>
      <c r="P24" s="17">
        <v>2</v>
      </c>
      <c r="Q24" s="18">
        <v>4</v>
      </c>
      <c r="R24" s="17">
        <v>1</v>
      </c>
      <c r="S24" s="18">
        <v>4</v>
      </c>
      <c r="T24" s="17">
        <v>1</v>
      </c>
      <c r="U24" s="18">
        <v>4</v>
      </c>
      <c r="V24" s="17">
        <v>0</v>
      </c>
      <c r="W24" s="18">
        <v>4</v>
      </c>
      <c r="X24" s="17">
        <v>3</v>
      </c>
      <c r="Y24" s="18">
        <v>3</v>
      </c>
      <c r="Z24" s="17">
        <v>4</v>
      </c>
      <c r="AA24" s="18">
        <v>2</v>
      </c>
      <c r="AB24" s="17">
        <v>0</v>
      </c>
      <c r="AC24" s="18">
        <v>4</v>
      </c>
      <c r="AD24" s="100"/>
      <c r="AE24" s="103"/>
      <c r="AF24" s="17">
        <v>4</v>
      </c>
      <c r="AG24" s="18">
        <v>2</v>
      </c>
      <c r="AH24" s="17">
        <v>3</v>
      </c>
      <c r="AI24" s="18">
        <v>3</v>
      </c>
      <c r="AJ24" s="17">
        <v>3</v>
      </c>
      <c r="AK24" s="18">
        <v>3</v>
      </c>
      <c r="AL24" s="19">
        <v>4</v>
      </c>
      <c r="AM24" s="20">
        <v>2</v>
      </c>
      <c r="AN24" s="17"/>
      <c r="AO24" s="18"/>
      <c r="AP24" s="21">
        <f>SUM($AN24,$AL24,$AJ24,$AH24,$AF24,$AD24,$AB24,$Z24,$X24,$V24,$T24,$R24,$P24,$N24,)</f>
        <v>25</v>
      </c>
      <c r="AQ24" s="22">
        <f>SUM($AO24,$AM24,$AK24,$AI24,$AG24,$AE24,$AC24,$AA24,$Y24,$W24,$U24,$S24,$Q24,$O24,)</f>
        <v>39</v>
      </c>
      <c r="AS24" s="88"/>
      <c r="AT24" s="88"/>
      <c r="AU24" s="88"/>
      <c r="AV24" s="88"/>
      <c r="AW24" s="88"/>
      <c r="AX24" s="88"/>
      <c r="AY24" s="88"/>
      <c r="AZ24" s="88"/>
      <c r="BA24" s="92"/>
      <c r="BB24" s="88"/>
      <c r="BC24" s="88"/>
      <c r="BD24" s="88"/>
      <c r="BE24" s="88"/>
      <c r="BF24" s="88"/>
    </row>
    <row r="25" spans="1:58" ht="13.5" customHeight="1" x14ac:dyDescent="0.25">
      <c r="A25" s="77">
        <v>10</v>
      </c>
      <c r="B25" s="78" t="s">
        <v>36</v>
      </c>
      <c r="C25" s="79" t="s">
        <v>34</v>
      </c>
      <c r="D25" s="80"/>
      <c r="E25" s="80">
        <f>(G25+F25)</f>
        <v>1350</v>
      </c>
      <c r="F25" s="80">
        <f t="shared" ref="F25:F27" si="22">IF(I25&gt;150,IF(H25&gt;=65,0,SUM(K25-(COUNT(N25:AO25))*3*(15+50)%)*10),IF(I25&lt;-150,IF((K25-(COUNT(N25:AO25))*3*((G25-L25)/10+50)%)*10&lt;1,0,SUM(K25-(COUNT(N25:AO25))*3*((G25-L25)/10+50)%)*10),SUM(K25-(COUNT(N25:AO25))*3*((G25-L25)/10+50)%)*10))</f>
        <v>0</v>
      </c>
      <c r="G25" s="80">
        <v>1350</v>
      </c>
      <c r="H25" s="85">
        <f t="shared" ref="H25" si="23">IF(COUNT(N25:AO25)=0,0,K25/((COUNT(N25:AO25))*3)%)</f>
        <v>22.222222222222221</v>
      </c>
      <c r="I25" s="86">
        <f>(G25-L25)</f>
        <v>-189.66666666666674</v>
      </c>
      <c r="J25" s="87">
        <v>12</v>
      </c>
      <c r="K25" s="87">
        <f>SUM(N25:AO25)</f>
        <v>8</v>
      </c>
      <c r="L25" s="80">
        <f t="shared" ref="L25" si="24">(SUM($G$7:$G$34)-G25)/(COUNT($G$7:$G$34)-1)</f>
        <v>1539.6666666666667</v>
      </c>
      <c r="M25" s="93">
        <f>BB35</f>
        <v>49</v>
      </c>
      <c r="N25" s="96">
        <f>IF(N26+O26=0,"",IF(N26=4,3,IF(N26=3,1,0)))</f>
        <v>1</v>
      </c>
      <c r="O25" s="82"/>
      <c r="P25" s="81">
        <f>IF(P26+Q26=0,"",IF(P26=4,3,IF(P26=3,1,0)))</f>
        <v>0</v>
      </c>
      <c r="Q25" s="82"/>
      <c r="R25" s="81">
        <f>IF(R26+S26=0,"",IF(R26=4,3,IF(R26=3,1,0)))</f>
        <v>0</v>
      </c>
      <c r="S25" s="82"/>
      <c r="T25" s="81">
        <f>IF(T26+U26=0,"",IF(T26=4,3,IF(T26=3,1,0)))</f>
        <v>1</v>
      </c>
      <c r="U25" s="82"/>
      <c r="V25" s="81">
        <f>IF(V26+W26=0,"",IF(V26=4,3,IF(V26=3,1,0)))</f>
        <v>1</v>
      </c>
      <c r="W25" s="82"/>
      <c r="X25" s="81">
        <f>IF(X26+Y26=0,"",IF(X26=4,3,IF(X26=3,1,0)))</f>
        <v>1</v>
      </c>
      <c r="Y25" s="82"/>
      <c r="Z25" s="81">
        <f>IF(Z26+AA26=0,"",IF(Z26=4,3,IF(Z26=3,1,0)))</f>
        <v>1</v>
      </c>
      <c r="AA25" s="82"/>
      <c r="AB25" s="81">
        <f>IF(AB26+AC26=0,"",IF(AB26=4,3,IF(AB26=3,1,0)))</f>
        <v>0</v>
      </c>
      <c r="AC25" s="82"/>
      <c r="AD25" s="81">
        <f>IF(AD26+AE26=0,"",IF(AD26=4,3,IF(AD26=3,1,0)))</f>
        <v>0</v>
      </c>
      <c r="AE25" s="82"/>
      <c r="AF25" s="98"/>
      <c r="AG25" s="102"/>
      <c r="AH25" s="96">
        <f>IF(AH26+AI26=0,"",IF(AH26=4,3,IF(AH26=3,1,0)))</f>
        <v>0</v>
      </c>
      <c r="AI25" s="82"/>
      <c r="AJ25" s="81">
        <f>IF(AJ26+AK26=0,"",IF(AJ26=4,3,IF(AJ26=3,1,0)))</f>
        <v>3</v>
      </c>
      <c r="AK25" s="82"/>
      <c r="AL25" s="81">
        <f>IF(AL26+AM26=0,"",IF(AL26=4,3,IF(AL26=3,1,0)))</f>
        <v>0</v>
      </c>
      <c r="AM25" s="82"/>
      <c r="AN25" s="81" t="str">
        <f>IF(AN26+AO26=0,"",IF(AN26=4,3,IF(AN26=3,1,0)))</f>
        <v/>
      </c>
      <c r="AO25" s="82"/>
      <c r="AP25" s="90">
        <f>SUM(AP26/AQ26)</f>
        <v>0.77500000000000002</v>
      </c>
      <c r="AQ25" s="91"/>
      <c r="AS25" s="88">
        <f>IF($N25=1,$K25/2)+IF($N25=0,$K25)</f>
        <v>4</v>
      </c>
      <c r="AT25" s="88">
        <f>IF($P25=1,$K25/2)+IF($P25=0,$K25)</f>
        <v>8</v>
      </c>
      <c r="AU25" s="88">
        <f>IF($R25=1,$K25/2)+IF($R25=0,$K25)</f>
        <v>8</v>
      </c>
      <c r="AV25" s="88">
        <f>IF($T25=1,$K25/2)+IF($T25=0,$K25)</f>
        <v>4</v>
      </c>
      <c r="AW25" s="88">
        <f>IF($V25=1,$K25/2)+IF($V25=0,$K25)</f>
        <v>4</v>
      </c>
      <c r="AX25" s="88">
        <f>IF($X25=1,$K25/2)+IF($X25=0,$K25)</f>
        <v>4</v>
      </c>
      <c r="AY25" s="88">
        <f>IF($Z25=1,$K25/2)+IF($Z25=0,$K25)</f>
        <v>4</v>
      </c>
      <c r="AZ25" s="88">
        <f>IF($AB25=1,$K25/2)+IF($AB25=0,$K25)</f>
        <v>8</v>
      </c>
      <c r="BA25" s="88">
        <f>IF($AD25=1,$K25/2)+IF($AD25=0,$K25)</f>
        <v>8</v>
      </c>
      <c r="BB25" s="92"/>
      <c r="BC25" s="88">
        <f>IF($AH25=1,$K25/2)+IF($AH25=0,$K25)</f>
        <v>8</v>
      </c>
      <c r="BD25" s="88">
        <f>IF($AJ25=1,$K25/2)+IF($AJ25=0,$K25)</f>
        <v>0</v>
      </c>
      <c r="BE25" s="88">
        <f>IF($AL25=1,$K25/2)+IF($AL25=0,$K25)</f>
        <v>8</v>
      </c>
      <c r="BF25" s="88">
        <f>IF($AN25=1,$K25/2)+IF($AN25=0,$K25)</f>
        <v>0</v>
      </c>
    </row>
    <row r="26" spans="1:58" ht="13.5" customHeight="1" x14ac:dyDescent="0.25">
      <c r="A26" s="77"/>
      <c r="B26" s="78"/>
      <c r="C26" s="79"/>
      <c r="D26" s="80"/>
      <c r="E26" s="80"/>
      <c r="F26" s="80"/>
      <c r="G26" s="80"/>
      <c r="H26" s="85"/>
      <c r="I26" s="86"/>
      <c r="J26" s="87"/>
      <c r="K26" s="87"/>
      <c r="L26" s="80"/>
      <c r="M26" s="93"/>
      <c r="N26" s="17">
        <v>3</v>
      </c>
      <c r="O26" s="18">
        <v>3</v>
      </c>
      <c r="P26" s="17">
        <v>2</v>
      </c>
      <c r="Q26" s="18">
        <v>4</v>
      </c>
      <c r="R26" s="17">
        <v>2</v>
      </c>
      <c r="S26" s="18">
        <v>4</v>
      </c>
      <c r="T26" s="17">
        <v>3</v>
      </c>
      <c r="U26" s="18">
        <v>3</v>
      </c>
      <c r="V26" s="17">
        <v>3</v>
      </c>
      <c r="W26" s="18">
        <v>3</v>
      </c>
      <c r="X26" s="17">
        <v>3</v>
      </c>
      <c r="Y26" s="18">
        <v>3</v>
      </c>
      <c r="Z26" s="17">
        <v>3</v>
      </c>
      <c r="AA26" s="18">
        <v>3</v>
      </c>
      <c r="AB26" s="17">
        <v>2</v>
      </c>
      <c r="AC26" s="18">
        <v>4</v>
      </c>
      <c r="AD26" s="17">
        <v>2</v>
      </c>
      <c r="AE26" s="18">
        <v>4</v>
      </c>
      <c r="AF26" s="100"/>
      <c r="AG26" s="103"/>
      <c r="AH26" s="17">
        <v>2</v>
      </c>
      <c r="AI26" s="18">
        <v>4</v>
      </c>
      <c r="AJ26" s="19">
        <v>4</v>
      </c>
      <c r="AK26" s="20">
        <v>1</v>
      </c>
      <c r="AL26" s="17">
        <v>2</v>
      </c>
      <c r="AM26" s="18">
        <v>4</v>
      </c>
      <c r="AN26" s="17"/>
      <c r="AO26" s="18"/>
      <c r="AP26" s="21">
        <f>SUM($AN26,$AL26,$AJ26,$AH26,$AF26,$AD26,$AB26,$Z26,$X26,$V26,$T26,$R26,$P26,$N26,)</f>
        <v>31</v>
      </c>
      <c r="AQ26" s="22">
        <f>SUM($AO26,$AM26,$AK26,$AI26,$AG26,$AE26,$AC26,$AA26,$Y26,$W26,$U26,$S26,$Q26,$O26,)</f>
        <v>40</v>
      </c>
      <c r="AS26" s="88"/>
      <c r="AT26" s="88"/>
      <c r="AU26" s="88"/>
      <c r="AV26" s="88"/>
      <c r="AW26" s="88"/>
      <c r="AX26" s="88"/>
      <c r="AY26" s="88"/>
      <c r="AZ26" s="88"/>
      <c r="BA26" s="88"/>
      <c r="BB26" s="92"/>
      <c r="BC26" s="88"/>
      <c r="BD26" s="88"/>
      <c r="BE26" s="88"/>
      <c r="BF26" s="88"/>
    </row>
    <row r="27" spans="1:58" ht="13.5" customHeight="1" x14ac:dyDescent="0.25">
      <c r="A27" s="77">
        <v>11</v>
      </c>
      <c r="B27" s="78" t="s">
        <v>37</v>
      </c>
      <c r="C27" s="79" t="s">
        <v>30</v>
      </c>
      <c r="D27" s="80">
        <v>188</v>
      </c>
      <c r="E27" s="80">
        <f>(G27+F27)</f>
        <v>1660</v>
      </c>
      <c r="F27" s="80">
        <f t="shared" si="22"/>
        <v>-54.000000000000021</v>
      </c>
      <c r="G27" s="80">
        <v>1714</v>
      </c>
      <c r="H27" s="85">
        <f t="shared" ref="H27" si="25">IF(COUNT(N27:AO27)=0,0,K27/((COUNT(N27:AO27))*3)%)</f>
        <v>50</v>
      </c>
      <c r="I27" s="86">
        <f>(G27-L27)</f>
        <v>204.66666666666674</v>
      </c>
      <c r="J27" s="87">
        <v>6</v>
      </c>
      <c r="K27" s="87">
        <f>SUM(N27:AO27)</f>
        <v>18</v>
      </c>
      <c r="L27" s="80">
        <f t="shared" ref="L27" si="26">(SUM($G$7:$G$34)-G27)/(COUNT($G$7:$G$34)-1)</f>
        <v>1509.3333333333333</v>
      </c>
      <c r="M27" s="93">
        <f>BC35</f>
        <v>96.5</v>
      </c>
      <c r="N27" s="96">
        <f>IF(N28+O28=0,"",IF(N28=4,3,IF(N28=3,1,0)))</f>
        <v>0</v>
      </c>
      <c r="O27" s="82"/>
      <c r="P27" s="81">
        <f>IF(P28+Q28=0,"",IF(P28=4,3,IF(P28=3,1,0)))</f>
        <v>1</v>
      </c>
      <c r="Q27" s="82"/>
      <c r="R27" s="81">
        <f>IF(R28+S28=0,"",IF(R28=4,3,IF(R28=3,1,0)))</f>
        <v>1</v>
      </c>
      <c r="S27" s="82"/>
      <c r="T27" s="81">
        <f>IF(T28+U28=0,"",IF(T28=4,3,IF(T28=3,1,0)))</f>
        <v>3</v>
      </c>
      <c r="U27" s="82"/>
      <c r="V27" s="81">
        <f>IF(V28+W28=0,"",IF(V28=4,3,IF(V28=3,1,0)))</f>
        <v>1</v>
      </c>
      <c r="W27" s="82"/>
      <c r="X27" s="81">
        <f>IF(X28+Y28=0,"",IF(X28=4,3,IF(X28=3,1,0)))</f>
        <v>3</v>
      </c>
      <c r="Y27" s="82"/>
      <c r="Z27" s="81">
        <f>IF(Z28+AA28=0,"",IF(Z28=4,3,IF(Z28=3,1,0)))</f>
        <v>1</v>
      </c>
      <c r="AA27" s="82"/>
      <c r="AB27" s="81">
        <f>IF(AB28+AC28=0,"",IF(AB28=4,3,IF(AB28=3,1,0)))</f>
        <v>0</v>
      </c>
      <c r="AC27" s="82"/>
      <c r="AD27" s="81">
        <f>IF(AD28+AE28=0,"",IF(AD28=4,3,IF(AD28=3,1,0)))</f>
        <v>1</v>
      </c>
      <c r="AE27" s="82"/>
      <c r="AF27" s="81">
        <f>IF(AF28+AG28=0,"",IF(AF28=4,3,IF(AF28=3,1,0)))</f>
        <v>3</v>
      </c>
      <c r="AG27" s="82"/>
      <c r="AH27" s="98"/>
      <c r="AI27" s="102"/>
      <c r="AJ27" s="96">
        <f>IF(AJ28+AK28=0,"",IF(AJ28=4,3,IF(AJ28=3,1,0)))</f>
        <v>3</v>
      </c>
      <c r="AK27" s="82"/>
      <c r="AL27" s="81">
        <f>IF(AL28+AM28=0,"",IF(AL28=4,3,IF(AL28=3,1,0)))</f>
        <v>1</v>
      </c>
      <c r="AM27" s="82"/>
      <c r="AN27" s="81" t="str">
        <f>IF(AN28+AO28=0,"",IF(AN28=4,3,IF(AN28=3,1,0)))</f>
        <v/>
      </c>
      <c r="AO27" s="82"/>
      <c r="AP27" s="90">
        <f>SUM(AP28/AQ28)</f>
        <v>1.15625</v>
      </c>
      <c r="AQ27" s="91"/>
      <c r="AS27" s="88">
        <f>IF($N27=1,$K27/2)+IF($N27=0,$K27)</f>
        <v>18</v>
      </c>
      <c r="AT27" s="88">
        <f>IF($P27=1,$K27/2)+IF($P27=0,$K27)</f>
        <v>9</v>
      </c>
      <c r="AU27" s="88">
        <f>IF($R27=1,$K27/2)+IF($R27=0,$K27)</f>
        <v>9</v>
      </c>
      <c r="AV27" s="88">
        <f>IF($T27=1,$K27/2)+IF($T27=0,$K27)</f>
        <v>0</v>
      </c>
      <c r="AW27" s="88">
        <f>IF($V27=1,$K27/2)+IF($V27=0,$K27)</f>
        <v>9</v>
      </c>
      <c r="AX27" s="88">
        <f>IF($X27=1,$K27/2)+IF($X27=0,$K27)</f>
        <v>0</v>
      </c>
      <c r="AY27" s="88">
        <f>IF($Z27=1,$K27/2)+IF($Z27=0,$K27)</f>
        <v>9</v>
      </c>
      <c r="AZ27" s="88">
        <f>IF($AB27=1,$K27/2)+IF($AB27=0,$K27)</f>
        <v>18</v>
      </c>
      <c r="BA27" s="88">
        <f>IF($AD27=1,$K27/2)+IF($AD27=0,$K27)</f>
        <v>9</v>
      </c>
      <c r="BB27" s="88">
        <f>IF($AF27=1,$K27/2)+IF($AF27=0,$K27)</f>
        <v>0</v>
      </c>
      <c r="BC27" s="92"/>
      <c r="BD27" s="88">
        <f>IF($AJ27=1,$K27/2)+IF($AJ27=0,$K27)</f>
        <v>0</v>
      </c>
      <c r="BE27" s="88">
        <f>IF($AL27=1,$K27/2)+IF($AL27=0,$K27)</f>
        <v>9</v>
      </c>
      <c r="BF27" s="88">
        <f>IF($AN27=1,$K27/2)+IF($AN27=0,$K27)</f>
        <v>0</v>
      </c>
    </row>
    <row r="28" spans="1:58" ht="14.25" customHeight="1" x14ac:dyDescent="0.25">
      <c r="A28" s="77"/>
      <c r="B28" s="78"/>
      <c r="C28" s="79"/>
      <c r="D28" s="80"/>
      <c r="E28" s="80"/>
      <c r="F28" s="80"/>
      <c r="G28" s="80"/>
      <c r="H28" s="85"/>
      <c r="I28" s="86"/>
      <c r="J28" s="87"/>
      <c r="K28" s="87"/>
      <c r="L28" s="80"/>
      <c r="M28" s="93"/>
      <c r="N28" s="17">
        <v>1</v>
      </c>
      <c r="O28" s="18">
        <v>4</v>
      </c>
      <c r="P28" s="17">
        <v>3</v>
      </c>
      <c r="Q28" s="18">
        <v>3</v>
      </c>
      <c r="R28" s="17">
        <v>3</v>
      </c>
      <c r="S28" s="18">
        <v>3</v>
      </c>
      <c r="T28" s="17">
        <v>4</v>
      </c>
      <c r="U28" s="18">
        <v>2</v>
      </c>
      <c r="V28" s="17">
        <v>3</v>
      </c>
      <c r="W28" s="18">
        <v>3</v>
      </c>
      <c r="X28" s="17">
        <v>4</v>
      </c>
      <c r="Y28" s="18">
        <v>1</v>
      </c>
      <c r="Z28" s="17">
        <v>3</v>
      </c>
      <c r="AA28" s="18">
        <v>3</v>
      </c>
      <c r="AB28" s="17">
        <v>2</v>
      </c>
      <c r="AC28" s="18">
        <v>4</v>
      </c>
      <c r="AD28" s="17">
        <v>3</v>
      </c>
      <c r="AE28" s="18">
        <v>3</v>
      </c>
      <c r="AF28" s="17">
        <v>4</v>
      </c>
      <c r="AG28" s="18">
        <v>2</v>
      </c>
      <c r="AH28" s="100"/>
      <c r="AI28" s="103"/>
      <c r="AJ28" s="17">
        <v>4</v>
      </c>
      <c r="AK28" s="18">
        <v>1</v>
      </c>
      <c r="AL28" s="17">
        <v>3</v>
      </c>
      <c r="AM28" s="18">
        <v>3</v>
      </c>
      <c r="AN28" s="17"/>
      <c r="AO28" s="18"/>
      <c r="AP28" s="21">
        <f>SUM($AN28,$AL28,$AJ28,$AH28,$AF28,$AD28,$AB28,$Z28,$X28,$V28,$T28,$R28,$P28,$N28,)</f>
        <v>37</v>
      </c>
      <c r="AQ28" s="22">
        <f>SUM($AO28,$AM28,$AK28,$AI28,$AG28,$AE28,$AC28,$AA28,$Y28,$W28,$U28,$S28,$Q28,$O28,)</f>
        <v>32</v>
      </c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92"/>
      <c r="BD28" s="88"/>
      <c r="BE28" s="88"/>
      <c r="BF28" s="88"/>
    </row>
    <row r="29" spans="1:58" ht="13.5" customHeight="1" x14ac:dyDescent="0.25">
      <c r="A29" s="77">
        <v>12</v>
      </c>
      <c r="B29" s="78" t="s">
        <v>38</v>
      </c>
      <c r="C29" s="111" t="s">
        <v>28</v>
      </c>
      <c r="D29" s="86">
        <v>51</v>
      </c>
      <c r="E29" s="80">
        <f>(G29+F29)</f>
        <v>1444.77</v>
      </c>
      <c r="F29" s="86">
        <f t="shared" ref="F29" si="27">IF(I29&gt;150,IF(H29&gt;=65,0,SUM(K29-(COUNT(N29:AO29))*3*(15+50)%)*10),IF(I29&lt;-150,IF((K29-(COUNT(N29:AO29))*3*((G29-L29)/10+50)%)*10&lt;1,0,SUM(K29-(COUNT(N29:AO29))*3*((G29-L29)/10+50)%)*10),SUM(K29-(COUNT(N29:AO29))*3*((G29-L29)/10+50)%)*10))</f>
        <v>-14.230000000000036</v>
      </c>
      <c r="G29" s="86">
        <v>1459</v>
      </c>
      <c r="H29" s="85">
        <f t="shared" ref="H29" si="28">IF(COUNT(N29:AO29)=0,0,K29/((COUNT(N29:AO29))*3)%)</f>
        <v>38.888888888888893</v>
      </c>
      <c r="I29" s="86">
        <f>(G29-L29)</f>
        <v>-71.583333333333258</v>
      </c>
      <c r="J29" s="112">
        <v>8</v>
      </c>
      <c r="K29" s="87">
        <f>SUM(N29:AO29)</f>
        <v>14</v>
      </c>
      <c r="L29" s="80">
        <f t="shared" ref="L29" si="29">(SUM($G$7:$G$34)-G29)/(COUNT($G$7:$G$34)-1)</f>
        <v>1530.5833333333333</v>
      </c>
      <c r="M29" s="93">
        <f>BD35</f>
        <v>87.5</v>
      </c>
      <c r="N29" s="96">
        <f>IF(N30+O30=0,"",IF(N30=4,3,IF(N30=3,1,0)))</f>
        <v>1</v>
      </c>
      <c r="O29" s="82"/>
      <c r="P29" s="81">
        <f>IF(P30+Q30=0,"",IF(P30=4,3,IF(P30=3,1,0)))</f>
        <v>3</v>
      </c>
      <c r="Q29" s="82"/>
      <c r="R29" s="81">
        <f>IF(R30+S30=0,"",IF(R30=4,3,IF(R30=3,1,0)))</f>
        <v>3</v>
      </c>
      <c r="S29" s="82"/>
      <c r="T29" s="81">
        <f>IF(T30+U30=0,"",IF(T30=4,3,IF(T30=3,1,0)))</f>
        <v>1</v>
      </c>
      <c r="U29" s="82"/>
      <c r="V29" s="81">
        <f>IF(V30+W30=0,"",IF(V30=4,3,IF(V30=3,1,0)))</f>
        <v>0</v>
      </c>
      <c r="W29" s="82"/>
      <c r="X29" s="81">
        <f>IF(X30+Y30=0,"",IF(X30=4,3,IF(X30=3,1,0)))</f>
        <v>3</v>
      </c>
      <c r="Y29" s="82"/>
      <c r="Z29" s="81">
        <f>IF(Z30+AA30=0,"",IF(Z30=4,3,IF(Z30=3,1,0)))</f>
        <v>1</v>
      </c>
      <c r="AA29" s="82"/>
      <c r="AB29" s="81">
        <f>IF(AB30+AC30=0,"",IF(AB30=4,3,IF(AB30=3,1,0)))</f>
        <v>1</v>
      </c>
      <c r="AC29" s="82"/>
      <c r="AD29" s="81">
        <f>IF(AD30+AE30=0,"",IF(AD30=4,3,IF(AD30=3,1,0)))</f>
        <v>1</v>
      </c>
      <c r="AE29" s="82"/>
      <c r="AF29" s="81">
        <f>IF(AF30+AG30=0,"",IF(AF30=4,3,IF(AF30=3,1,0)))</f>
        <v>0</v>
      </c>
      <c r="AG29" s="82"/>
      <c r="AH29" s="81">
        <f>IF(AH30+AI30=0,"",IF(AH30=4,3,IF(AH30=3,1,0)))</f>
        <v>0</v>
      </c>
      <c r="AI29" s="82"/>
      <c r="AJ29" s="98"/>
      <c r="AK29" s="102"/>
      <c r="AL29" s="96">
        <f>IF(AL30+AM30=0,"",IF(AL30=4,3,IF(AL30=3,1,0)))</f>
        <v>0</v>
      </c>
      <c r="AM29" s="82"/>
      <c r="AN29" s="81" t="str">
        <f>IF(AN30+AO30=0,"",IF(AN30=4,3,IF(AN30=3,1,0)))</f>
        <v/>
      </c>
      <c r="AO29" s="82"/>
      <c r="AP29" s="90">
        <f>SUM(AP30/AQ30)</f>
        <v>0.9375</v>
      </c>
      <c r="AQ29" s="91"/>
      <c r="AS29" s="88">
        <f>IF($N29=1,$K29/2)+IF($N29=0,$K29)</f>
        <v>7</v>
      </c>
      <c r="AT29" s="88">
        <f>IF($P29=1,$K29/2)+IF($P29=0,$K29)</f>
        <v>0</v>
      </c>
      <c r="AU29" s="88">
        <f>IF($R29=1,$K29/2)+IF($R29=0,$K29)</f>
        <v>0</v>
      </c>
      <c r="AV29" s="88">
        <f>IF($T29=1,$K29/2)+IF($T29=0,$K29)</f>
        <v>7</v>
      </c>
      <c r="AW29" s="88">
        <f>IF($V29=1,$K29/2)+IF($V29=0,$K29)</f>
        <v>14</v>
      </c>
      <c r="AX29" s="88">
        <f>IF($X29=1,$K29/2)+IF($X29=0,$K29)</f>
        <v>0</v>
      </c>
      <c r="AY29" s="88">
        <f>IF($Z29=1,$K29/2)+IF($Z29=0,$K29)</f>
        <v>7</v>
      </c>
      <c r="AZ29" s="88">
        <f>IF($AB29=1,$K29/2)+IF($AB29=0,$K29)</f>
        <v>7</v>
      </c>
      <c r="BA29" s="88">
        <f>IF($AD29=1,$K29/2)+IF($AD29=0,$K29)</f>
        <v>7</v>
      </c>
      <c r="BB29" s="88">
        <f>IF($AF29=1,$K29/2)+IF($AF29=0,$K29)</f>
        <v>14</v>
      </c>
      <c r="BC29" s="88">
        <f>IF($AH29=1,$K29/2)+IF($AH29=0,$K29)</f>
        <v>14</v>
      </c>
      <c r="BD29" s="92"/>
      <c r="BE29" s="88">
        <f>IF($AL29=1,$K29/2)+IF($AL29=0,$K29)</f>
        <v>14</v>
      </c>
      <c r="BF29" s="88">
        <f>IF($AN29=1,$K29/2)+IF($AN29=0,$K29)</f>
        <v>0</v>
      </c>
    </row>
    <row r="30" spans="1:58" ht="13.5" customHeight="1" x14ac:dyDescent="0.25">
      <c r="A30" s="77"/>
      <c r="B30" s="78"/>
      <c r="C30" s="111"/>
      <c r="D30" s="86"/>
      <c r="E30" s="80"/>
      <c r="F30" s="86"/>
      <c r="G30" s="86"/>
      <c r="H30" s="85"/>
      <c r="I30" s="86"/>
      <c r="J30" s="112"/>
      <c r="K30" s="87"/>
      <c r="L30" s="80"/>
      <c r="M30" s="93"/>
      <c r="N30" s="17">
        <v>3</v>
      </c>
      <c r="O30" s="18">
        <v>3</v>
      </c>
      <c r="P30" s="17">
        <v>4</v>
      </c>
      <c r="Q30" s="18">
        <v>0</v>
      </c>
      <c r="R30" s="17">
        <v>4</v>
      </c>
      <c r="S30" s="18">
        <v>0</v>
      </c>
      <c r="T30" s="17">
        <v>3</v>
      </c>
      <c r="U30" s="18">
        <v>3</v>
      </c>
      <c r="V30" s="17">
        <v>0</v>
      </c>
      <c r="W30" s="18">
        <v>4</v>
      </c>
      <c r="X30" s="17">
        <v>4</v>
      </c>
      <c r="Y30" s="18">
        <v>1</v>
      </c>
      <c r="Z30" s="17">
        <v>3</v>
      </c>
      <c r="AA30" s="18">
        <v>3</v>
      </c>
      <c r="AB30" s="17">
        <v>3</v>
      </c>
      <c r="AC30" s="18">
        <v>3</v>
      </c>
      <c r="AD30" s="17">
        <v>3</v>
      </c>
      <c r="AE30" s="18">
        <v>3</v>
      </c>
      <c r="AF30" s="19">
        <v>1</v>
      </c>
      <c r="AG30" s="20">
        <v>4</v>
      </c>
      <c r="AH30" s="17">
        <v>1</v>
      </c>
      <c r="AI30" s="18">
        <v>4</v>
      </c>
      <c r="AJ30" s="100"/>
      <c r="AK30" s="103"/>
      <c r="AL30" s="17">
        <v>1</v>
      </c>
      <c r="AM30" s="18">
        <v>4</v>
      </c>
      <c r="AN30" s="17"/>
      <c r="AO30" s="18"/>
      <c r="AP30" s="21">
        <f>SUM($AN30,$AL30,$AJ30,$AH30,$AF30,$AD30,$AB30,$Z30,$X30,$V30,$T30,$R30,$P30,$N30,)</f>
        <v>30</v>
      </c>
      <c r="AQ30" s="22">
        <f>SUM($AO30,$AM30,$AK30,$AI30,$AG30,$AE30,$AC30,$AA30,$Y30,$W30,$U30,$S30,$Q30,$O30,)</f>
        <v>32</v>
      </c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92"/>
      <c r="BE30" s="88"/>
      <c r="BF30" s="88"/>
    </row>
    <row r="31" spans="1:58" ht="13.5" customHeight="1" x14ac:dyDescent="0.25">
      <c r="A31" s="77">
        <v>13</v>
      </c>
      <c r="B31" s="78" t="s">
        <v>39</v>
      </c>
      <c r="C31" s="111" t="s">
        <v>40</v>
      </c>
      <c r="D31" s="86">
        <v>277</v>
      </c>
      <c r="E31" s="80">
        <f>(G31+F31)</f>
        <v>1593.22</v>
      </c>
      <c r="F31" s="80">
        <f t="shared" ref="F31" si="30">IF(I31&gt;150,IF(H31&gt;=65,0,SUM(K31-(COUNT(N31:AO31))*3*(15+50)%)*10),IF(I31&lt;-150,IF((K31-(COUNT(N31:AO31))*3*((G31-L31)/10+50)%)*10&lt;1,0,SUM(K31-(COUNT(N31:AO31))*3*((G31-L31)/10+50)%)*10),SUM(K31-(COUNT(N31:AO31))*3*((G31-L31)/10+50)%)*10))</f>
        <v>-10.779999999999994</v>
      </c>
      <c r="G31" s="86">
        <v>1604</v>
      </c>
      <c r="H31" s="85">
        <f t="shared" ref="H31" si="31">IF(COUNT(N31:AO31)=0,0,K31/((COUNT(N31:AO31))*3)%)</f>
        <v>55.555555555555557</v>
      </c>
      <c r="I31" s="86">
        <f>(G31-L31)</f>
        <v>85.5</v>
      </c>
      <c r="J31" s="112">
        <v>5</v>
      </c>
      <c r="K31" s="87">
        <f>SUM(N31:AO31)</f>
        <v>20</v>
      </c>
      <c r="L31" s="80">
        <f t="shared" ref="L31" si="32">(SUM($G$7:$G$34)-G31)/(COUNT($G$7:$G$34)-1)</f>
        <v>1518.5</v>
      </c>
      <c r="M31" s="93">
        <f>BE35</f>
        <v>86.5</v>
      </c>
      <c r="N31" s="96">
        <f>IF(N32+O32=0,"",IF(N32=4,3,IF(N32=3,1,0)))</f>
        <v>3</v>
      </c>
      <c r="O31" s="82"/>
      <c r="P31" s="81">
        <f>IF(P32+Q32=0,"",IF(P32=4,3,IF(P32=3,1,0)))</f>
        <v>1</v>
      </c>
      <c r="Q31" s="82"/>
      <c r="R31" s="81">
        <f>IF(R32+S32=0,"",IF(R32=4,3,IF(R32=3,1,0)))</f>
        <v>0</v>
      </c>
      <c r="S31" s="82"/>
      <c r="T31" s="81">
        <f>IF(T32+U32=0,"",IF(T32=4,3,IF(T32=3,1,0)))</f>
        <v>3</v>
      </c>
      <c r="U31" s="82"/>
      <c r="V31" s="81">
        <f>IF(V32+W32=0,"",IF(V32=4,3,IF(V32=3,1,0)))</f>
        <v>0</v>
      </c>
      <c r="W31" s="82"/>
      <c r="X31" s="81">
        <f>IF(X32+Y32=0,"",IF(X32=4,3,IF(X32=3,1,0)))</f>
        <v>3</v>
      </c>
      <c r="Y31" s="82"/>
      <c r="Z31" s="81">
        <f>IF(Z32+AA32=0,"",IF(Z32=4,3,IF(Z32=3,1,0)))</f>
        <v>3</v>
      </c>
      <c r="AA31" s="82"/>
      <c r="AB31" s="81">
        <f>IF(AB32+AC32=0,"",IF(AB32=4,3,IF(AB32=3,1,0)))</f>
        <v>0</v>
      </c>
      <c r="AC31" s="82"/>
      <c r="AD31" s="81">
        <f>IF(AD32+AE32=0,"",IF(AD32=4,3,IF(AD32=3,1,0)))</f>
        <v>0</v>
      </c>
      <c r="AE31" s="82"/>
      <c r="AF31" s="81">
        <f>IF(AF32+AG32=0,"",IF(AF32=4,3,IF(AF32=3,1,0)))</f>
        <v>3</v>
      </c>
      <c r="AG31" s="82"/>
      <c r="AH31" s="81">
        <f>IF(AH32+AI32=0,"",IF(AH32=4,3,IF(AH32=3,1,0)))</f>
        <v>1</v>
      </c>
      <c r="AI31" s="82"/>
      <c r="AJ31" s="81">
        <f>IF(AJ32+AK32=0,"",IF(AJ32=4,3,IF(AJ32=3,1,0)))</f>
        <v>3</v>
      </c>
      <c r="AK31" s="82"/>
      <c r="AL31" s="98"/>
      <c r="AM31" s="102"/>
      <c r="AN31" s="96" t="str">
        <f>IF(AN32+AO32=0,"",IF(AN32=4,3,IF(AN32=3,1,0)))</f>
        <v/>
      </c>
      <c r="AO31" s="82"/>
      <c r="AP31" s="90">
        <f>SUM(AP32/AQ32)</f>
        <v>1.2857142857142858</v>
      </c>
      <c r="AQ31" s="91"/>
      <c r="AS31" s="88">
        <f>IF($N31=1,$K31/2)+IF($N31=0,$K31)</f>
        <v>0</v>
      </c>
      <c r="AT31" s="88">
        <f>IF($P31=1,$K31/2)+IF($P31=0,$K31)</f>
        <v>10</v>
      </c>
      <c r="AU31" s="88">
        <f>IF($R31=1,$K31/2)+IF($R31=0,$K31)</f>
        <v>20</v>
      </c>
      <c r="AV31" s="88">
        <f>IF($T31=1,$K31/2)+IF($T31=0,$K31)</f>
        <v>0</v>
      </c>
      <c r="AW31" s="88">
        <f>IF($V31=1,$K31/2)+IF($V31=0,$K31)</f>
        <v>20</v>
      </c>
      <c r="AX31" s="88">
        <f>IF($X31=1,$K31/2)+IF($X31=0,$K31)</f>
        <v>0</v>
      </c>
      <c r="AY31" s="88">
        <f>IF($Z31=1,$K31/2)+IF($Z31=0,$K31)</f>
        <v>0</v>
      </c>
      <c r="AZ31" s="88">
        <f>IF($AB31=1,$K31/2)+IF($AB31=0,$K31)</f>
        <v>20</v>
      </c>
      <c r="BA31" s="88">
        <f>IF($AD31=1,$K31/2)+IF($AD31=0,$K31)</f>
        <v>20</v>
      </c>
      <c r="BB31" s="88">
        <f>IF($AF31=1,$K31/2)+IF($AF31=0,$K31)</f>
        <v>0</v>
      </c>
      <c r="BC31" s="88">
        <f>IF($AH31=1,$K31/2)+IF($AH31=0,$K31)</f>
        <v>10</v>
      </c>
      <c r="BD31" s="88">
        <f>IF($AJ31=1,$K31/2)+IF($AJ31=0,$K31)</f>
        <v>0</v>
      </c>
      <c r="BE31" s="92"/>
      <c r="BF31" s="88">
        <f>IF($AN31=1,$K31/2)+IF($AN31=0,$K31)</f>
        <v>0</v>
      </c>
    </row>
    <row r="32" spans="1:58" ht="13.5" customHeight="1" x14ac:dyDescent="0.25">
      <c r="A32" s="77"/>
      <c r="B32" s="78"/>
      <c r="C32" s="111"/>
      <c r="D32" s="86"/>
      <c r="E32" s="80"/>
      <c r="F32" s="80"/>
      <c r="G32" s="86"/>
      <c r="H32" s="85"/>
      <c r="I32" s="86"/>
      <c r="J32" s="112"/>
      <c r="K32" s="87"/>
      <c r="L32" s="80"/>
      <c r="M32" s="93"/>
      <c r="N32" s="17">
        <v>4</v>
      </c>
      <c r="O32" s="18">
        <v>1</v>
      </c>
      <c r="P32" s="17">
        <v>3</v>
      </c>
      <c r="Q32" s="18">
        <v>3</v>
      </c>
      <c r="R32" s="17">
        <v>2</v>
      </c>
      <c r="S32" s="18">
        <v>4</v>
      </c>
      <c r="T32" s="17">
        <v>4</v>
      </c>
      <c r="U32" s="18">
        <v>0</v>
      </c>
      <c r="V32" s="17">
        <v>0</v>
      </c>
      <c r="W32" s="18">
        <v>4</v>
      </c>
      <c r="X32" s="17">
        <v>4</v>
      </c>
      <c r="Y32" s="18">
        <v>0</v>
      </c>
      <c r="Z32" s="17">
        <v>4</v>
      </c>
      <c r="AA32" s="18">
        <v>2</v>
      </c>
      <c r="AB32" s="17">
        <v>2</v>
      </c>
      <c r="AC32" s="18">
        <v>4</v>
      </c>
      <c r="AD32" s="19">
        <v>2</v>
      </c>
      <c r="AE32" s="20">
        <v>4</v>
      </c>
      <c r="AF32" s="17">
        <v>4</v>
      </c>
      <c r="AG32" s="18">
        <v>2</v>
      </c>
      <c r="AH32" s="17">
        <v>3</v>
      </c>
      <c r="AI32" s="18">
        <v>3</v>
      </c>
      <c r="AJ32" s="17">
        <v>4</v>
      </c>
      <c r="AK32" s="18">
        <v>1</v>
      </c>
      <c r="AL32" s="100"/>
      <c r="AM32" s="103"/>
      <c r="AN32" s="17"/>
      <c r="AO32" s="18"/>
      <c r="AP32" s="21">
        <f>SUM($AN32,$AL32,$AJ32,$AH32,$AF32,$AD32,$AB32,$Z32,$X32,$V32,$T32,$R32,$P32,$N32,)</f>
        <v>36</v>
      </c>
      <c r="AQ32" s="22">
        <f>SUM($AO32,$AM32,$AK32,$AI32,$AG32,$AE32,$AC32,$AA32,$Y32,$W32,$U32,$S32,$Q32,$O32,)</f>
        <v>28</v>
      </c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92"/>
      <c r="BF32" s="88"/>
    </row>
    <row r="33" spans="1:58" ht="13.5" hidden="1" customHeight="1" x14ac:dyDescent="0.25">
      <c r="A33" s="77">
        <v>14</v>
      </c>
      <c r="B33" s="113"/>
      <c r="C33" s="114"/>
      <c r="D33" s="80"/>
      <c r="E33" s="80">
        <f>(G33+F33)</f>
        <v>0</v>
      </c>
      <c r="F33" s="86">
        <v>0</v>
      </c>
      <c r="G33" s="80"/>
      <c r="H33" s="85">
        <f t="shared" ref="H33" si="33">IF(COUNT(N33:AO33)=0,0,K33/((COUNT(N33:AO33))*3)%)</f>
        <v>0</v>
      </c>
      <c r="I33" s="86">
        <f>(G33-L33)</f>
        <v>-1652.1666666666667</v>
      </c>
      <c r="J33" s="108"/>
      <c r="K33" s="87">
        <f>SUM(N33:AO33)</f>
        <v>0</v>
      </c>
      <c r="L33" s="80">
        <f t="shared" ref="L33" si="34">(SUM($G$7:$G$34)-G33)/(COUNT($G$7:$G$34)-1)</f>
        <v>1652.1666666666667</v>
      </c>
      <c r="M33" s="93">
        <f>BF35</f>
        <v>0</v>
      </c>
      <c r="N33" s="96" t="str">
        <f>IF(N34+O34=0,"",IF(N34=4,3,IF(N34=3,1,0)))</f>
        <v/>
      </c>
      <c r="O33" s="82"/>
      <c r="P33" s="81" t="str">
        <f>IF(P34+Q34=0,"",IF(P34=4,3,IF(P34=3,1,0)))</f>
        <v/>
      </c>
      <c r="Q33" s="82"/>
      <c r="R33" s="81" t="str">
        <f>IF(R34+S34=0,"",IF(R34=4,3,IF(R34=3,1,0)))</f>
        <v/>
      </c>
      <c r="S33" s="82"/>
      <c r="T33" s="81" t="str">
        <f>IF(T34+U34=0,"",IF(T34=4,3,IF(T34=3,1,0)))</f>
        <v/>
      </c>
      <c r="U33" s="82"/>
      <c r="V33" s="81" t="str">
        <f>IF(V34+W34=0,"",IF(V34=4,3,IF(V34=3,1,0)))</f>
        <v/>
      </c>
      <c r="W33" s="82"/>
      <c r="X33" s="81" t="str">
        <f>IF(X34+Y34=0,"",IF(X34=4,3,IF(X34=3,1,0)))</f>
        <v/>
      </c>
      <c r="Y33" s="82"/>
      <c r="Z33" s="81" t="str">
        <f>IF(Z34+AA34=0,"",IF(Z34=4,3,IF(Z34=3,1,0)))</f>
        <v/>
      </c>
      <c r="AA33" s="82"/>
      <c r="AB33" s="81" t="str">
        <f>IF(AB34+AC34=0,"",IF(AB34=4,3,IF(AB34=3,1,0)))</f>
        <v/>
      </c>
      <c r="AC33" s="82"/>
      <c r="AD33" s="81" t="str">
        <f>IF(AD34+AE34=0,"",IF(AD34=4,3,IF(AD34=3,1,0)))</f>
        <v/>
      </c>
      <c r="AE33" s="82"/>
      <c r="AF33" s="81" t="str">
        <f>IF(AF34+AG34=0,"",IF(AF34=4,3,IF(AF34=3,1,0)))</f>
        <v/>
      </c>
      <c r="AG33" s="82"/>
      <c r="AH33" s="81" t="str">
        <f>IF(AH34+AI34=0,"",IF(AH34=4,3,IF(AH34=3,1,0)))</f>
        <v/>
      </c>
      <c r="AI33" s="82"/>
      <c r="AJ33" s="81" t="str">
        <f>IF(AJ34+AK34=0,"",IF(AJ34=4,3,IF(AJ34=3,1,0)))</f>
        <v/>
      </c>
      <c r="AK33" s="82"/>
      <c r="AL33" s="81" t="str">
        <f>IF(AL34+AM34=0,"",IF(AL34=4,3,IF(AL34=3,1,0)))</f>
        <v/>
      </c>
      <c r="AM33" s="82"/>
      <c r="AN33" s="98"/>
      <c r="AO33" s="102"/>
      <c r="AP33" s="116" t="e">
        <f>SUM(AP34/AQ34)</f>
        <v>#DIV/0!</v>
      </c>
      <c r="AQ33" s="91"/>
      <c r="AS33" s="88">
        <f>IF($N33=1,$K33/2)+IF($N33=0,$K33)</f>
        <v>0</v>
      </c>
      <c r="AT33" s="88">
        <f>IF($P33=1,$K33/2)+IF($P33=0,$K33)</f>
        <v>0</v>
      </c>
      <c r="AU33" s="88">
        <f>IF($R33=1,$K33/2)+IF($R33=0,$K33)</f>
        <v>0</v>
      </c>
      <c r="AV33" s="88">
        <f>IF($T33=1,$K33/2)+IF($T33=0,$K33)</f>
        <v>0</v>
      </c>
      <c r="AW33" s="88">
        <f>IF($V33=1,$K33/2)+IF($V33=0,$K33)</f>
        <v>0</v>
      </c>
      <c r="AX33" s="88">
        <f>IF($X33=1,$K33/2)+IF($X33=0,$K33)</f>
        <v>0</v>
      </c>
      <c r="AY33" s="88">
        <f>IF($Z33=1,$K33/2)+IF($Z33=0,$K33)</f>
        <v>0</v>
      </c>
      <c r="AZ33" s="88">
        <f>IF($AB33=1,$K33/2)+IF($AB33=0,$K33)</f>
        <v>0</v>
      </c>
      <c r="BA33" s="88">
        <f>IF($AD33=1,$K33/2)+IF($AD33=0,$K33)</f>
        <v>0</v>
      </c>
      <c r="BB33" s="88">
        <f>IF($AF33=1,$K33/2)+IF($AF33=0,$K33)</f>
        <v>0</v>
      </c>
      <c r="BC33" s="88">
        <f>IF($AH33=1,$K33/2)+IF($AH33=0,$K33)</f>
        <v>0</v>
      </c>
      <c r="BD33" s="88">
        <f>IF($AJ33=1,$K33/2)+IF($AJ33=0,$K33)</f>
        <v>0</v>
      </c>
      <c r="BE33" s="88">
        <f>IF($AL33=1,$K33/2)+IF($AL33=0,$K33)</f>
        <v>0</v>
      </c>
      <c r="BF33" s="92"/>
    </row>
    <row r="34" spans="1:58" ht="13.5" hidden="1" customHeight="1" x14ac:dyDescent="0.25">
      <c r="A34" s="77"/>
      <c r="B34" s="113"/>
      <c r="C34" s="114"/>
      <c r="D34" s="80"/>
      <c r="E34" s="80"/>
      <c r="F34" s="86"/>
      <c r="G34" s="80"/>
      <c r="H34" s="85"/>
      <c r="I34" s="86"/>
      <c r="J34" s="108"/>
      <c r="K34" s="87"/>
      <c r="L34" s="80"/>
      <c r="M34" s="93"/>
      <c r="N34" s="17"/>
      <c r="O34" s="18"/>
      <c r="P34" s="17"/>
      <c r="Q34" s="18"/>
      <c r="R34" s="17"/>
      <c r="S34" s="18"/>
      <c r="T34" s="17"/>
      <c r="U34" s="18"/>
      <c r="V34" s="17"/>
      <c r="W34" s="18"/>
      <c r="X34" s="17"/>
      <c r="Y34" s="18"/>
      <c r="Z34" s="17"/>
      <c r="AA34" s="18"/>
      <c r="AB34" s="19"/>
      <c r="AC34" s="20"/>
      <c r="AD34" s="17"/>
      <c r="AE34" s="18"/>
      <c r="AF34" s="17"/>
      <c r="AG34" s="18"/>
      <c r="AH34" s="17"/>
      <c r="AI34" s="18"/>
      <c r="AJ34" s="17"/>
      <c r="AK34" s="18"/>
      <c r="AL34" s="17"/>
      <c r="AM34" s="18"/>
      <c r="AN34" s="100"/>
      <c r="AO34" s="103"/>
      <c r="AP34" s="24">
        <f>SUM($AN34,$AL34,$AJ34,$AH34,$AF34,$AD34,$AB34,$Z34,$X34,$V34,$T34,$R34,$P34,$N34,)</f>
        <v>0</v>
      </c>
      <c r="AQ34" s="22">
        <f>SUM($AO34,$AM34,$AK34,$AI34,$AG34,$AE34,$AC34,$AA34,$Y34,$W34,$U34,$S34,$Q34,$O34,)</f>
        <v>0</v>
      </c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92"/>
    </row>
    <row r="35" spans="1:58" x14ac:dyDescent="0.25">
      <c r="B35" s="25"/>
      <c r="C35" s="25"/>
      <c r="D35" s="26"/>
      <c r="E35" s="27"/>
      <c r="F35" s="27"/>
      <c r="G35" s="28">
        <f>G7+G9+G11+G13+G15+G17+G19+G21+G23+G25+G27+G29+G31+G33</f>
        <v>19826</v>
      </c>
      <c r="H35" s="27"/>
      <c r="I35" s="27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S35" s="29">
        <f t="shared" ref="AS35:BF35" si="35">SUM(AS7:AS34)</f>
        <v>90.5</v>
      </c>
      <c r="AT35" s="29">
        <f t="shared" si="35"/>
        <v>99</v>
      </c>
      <c r="AU35" s="29">
        <f t="shared" si="35"/>
        <v>116</v>
      </c>
      <c r="AV35" s="29">
        <f t="shared" si="35"/>
        <v>68</v>
      </c>
      <c r="AW35" s="29">
        <f t="shared" si="35"/>
        <v>144</v>
      </c>
      <c r="AX35" s="29">
        <f t="shared" si="35"/>
        <v>44.5</v>
      </c>
      <c r="AY35" s="29">
        <f t="shared" si="35"/>
        <v>56</v>
      </c>
      <c r="AZ35" s="29">
        <f t="shared" si="35"/>
        <v>112.5</v>
      </c>
      <c r="BA35" s="29">
        <f t="shared" si="35"/>
        <v>57.5</v>
      </c>
      <c r="BB35" s="29">
        <f t="shared" si="35"/>
        <v>49</v>
      </c>
      <c r="BC35" s="29">
        <f t="shared" si="35"/>
        <v>96.5</v>
      </c>
      <c r="BD35" s="29">
        <f t="shared" si="35"/>
        <v>87.5</v>
      </c>
      <c r="BE35" s="29">
        <f t="shared" si="35"/>
        <v>86.5</v>
      </c>
      <c r="BF35" s="29">
        <f t="shared" si="35"/>
        <v>0</v>
      </c>
    </row>
    <row r="36" spans="1:58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58" x14ac:dyDescent="0.25">
      <c r="B37" s="115" t="s">
        <v>41</v>
      </c>
      <c r="C37" s="115"/>
      <c r="D37" s="115"/>
      <c r="E37" s="115"/>
      <c r="F37" s="115"/>
      <c r="G37" s="115"/>
      <c r="H37" s="115"/>
      <c r="L37" s="115" t="s">
        <v>42</v>
      </c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/>
      <c r="AJ37"/>
      <c r="AK37"/>
      <c r="AL37"/>
      <c r="AM37"/>
      <c r="AN37"/>
      <c r="AO37"/>
    </row>
    <row r="38" spans="1:58" ht="15.75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40" spans="1:58" x14ac:dyDescent="0.25">
      <c r="B40" s="32"/>
      <c r="D40" s="6"/>
      <c r="G40" s="33"/>
    </row>
    <row r="41" spans="1:58" x14ac:dyDescent="0.25">
      <c r="B41" s="32"/>
      <c r="D41" s="6"/>
      <c r="G41" s="33"/>
    </row>
    <row r="42" spans="1:58" x14ac:dyDescent="0.25">
      <c r="B42" s="32"/>
      <c r="C42" s="32"/>
      <c r="D42" s="6"/>
      <c r="G42" s="33"/>
    </row>
    <row r="43" spans="1:58" x14ac:dyDescent="0.25">
      <c r="B43" s="32"/>
      <c r="C43" s="32"/>
      <c r="D43" s="6"/>
      <c r="G43" s="33"/>
    </row>
    <row r="44" spans="1:58" x14ac:dyDescent="0.25">
      <c r="B44" s="32"/>
      <c r="C44" s="32"/>
      <c r="D44" s="6"/>
      <c r="G44" s="33"/>
    </row>
    <row r="45" spans="1:58" x14ac:dyDescent="0.25">
      <c r="B45" s="32"/>
      <c r="C45" s="32"/>
      <c r="D45" s="6"/>
      <c r="G45" s="33"/>
    </row>
    <row r="46" spans="1:58" x14ac:dyDescent="0.25">
      <c r="B46" s="32"/>
      <c r="C46" s="32"/>
      <c r="D46" s="6"/>
      <c r="G46" s="33"/>
    </row>
    <row r="47" spans="1:58" x14ac:dyDescent="0.25">
      <c r="B47" s="32"/>
      <c r="C47" s="32"/>
      <c r="D47" s="6"/>
      <c r="G47" s="33"/>
    </row>
    <row r="48" spans="1:58" x14ac:dyDescent="0.25">
      <c r="B48" s="32"/>
      <c r="C48" s="32"/>
      <c r="D48" s="6"/>
      <c r="G48" s="33"/>
    </row>
    <row r="49" spans="2:7" x14ac:dyDescent="0.25">
      <c r="B49" s="32"/>
      <c r="C49" s="32"/>
      <c r="D49" s="6"/>
      <c r="G49" s="33"/>
    </row>
    <row r="50" spans="2:7" x14ac:dyDescent="0.25">
      <c r="B50" s="32"/>
      <c r="C50" s="32"/>
      <c r="D50" s="6"/>
      <c r="G50" s="33"/>
    </row>
    <row r="51" spans="2:7" x14ac:dyDescent="0.25">
      <c r="B51" s="32"/>
      <c r="C51" s="32"/>
      <c r="D51" s="6"/>
      <c r="G51" s="33"/>
    </row>
    <row r="52" spans="2:7" x14ac:dyDescent="0.25">
      <c r="B52" s="32"/>
      <c r="C52" s="32"/>
      <c r="D52" s="6"/>
      <c r="G52" s="33"/>
    </row>
    <row r="53" spans="2:7" x14ac:dyDescent="0.25">
      <c r="B53" s="32"/>
      <c r="C53" s="32"/>
      <c r="D53" s="6"/>
      <c r="G53" s="33"/>
    </row>
    <row r="54" spans="2:7" x14ac:dyDescent="0.25">
      <c r="B54" s="32"/>
    </row>
    <row r="55" spans="2:7" x14ac:dyDescent="0.25">
      <c r="B55" s="32"/>
    </row>
  </sheetData>
  <protectedRanges>
    <protectedRange sqref="N7" name="Diapazons4_31"/>
    <protectedRange sqref="R34:S34 AL14:AM14 AJ16:AK16 AH18:AI18 AF20:AG20 AD22:AE22 AB24:AC24 Z26:AA26 X28:Y28 V30:W30 T32:U32 AN12:AO12" name="Diapazons4_1"/>
    <protectedRange sqref="N10:O10 AL16:AM16 AJ18:AK18 AH20:AI20 AF22:AG22 AB26:AC26 Z28:AA28 X30:Y30 V32:W32 T34:U34 P8:Q8 AN14:AO14" name="Diapazons4_32"/>
    <protectedRange sqref="R8:S8 N12:O12 V34:W34 AL18:AM18 AJ20:AK20 AH22:AI22 AF24:AG24 AD26:AE26 AB28:AC28 Z30:AA30 X32:Y32 AN16:AO16" name="Diapazons4_33"/>
    <protectedRange sqref="N14:O14 AL20:AM20 AJ22:AK22 AH24:AI24 AD28:AE28 AB30:AC30 Z32:AA32 X34:Y34 T8:U8 R10:S10 P12:Q12 AN18:AO18" name="Diapazons4_35"/>
    <protectedRange sqref="V8:W8 T10:U10 P14:Q14 N16:O16 Z34:AA34 AL22:AM22 AJ24:AK24 AH26:AI26 AF28:AG28 AD30:AE30 AB32:AC32 AN20:AO20" name="Diapazons4_36"/>
    <protectedRange sqref="X8:Y8 V10:W10 T12:U12 R14:S14 P16:Q16 N18:O18 AB34:AC34 AL24:AM24 AJ26:AK26 AF30:AG30 AD32:AE32 AN22:AO22" name="Diapazons4_37"/>
    <protectedRange sqref="AH30:AI30 R16:U16 AL26:AO26 AJ28:AO28 AF32:AK32 P18:W18 AL30:AO30 AN32:AO32 AD34:AM34 N20:Y20 Z8:AO8 N22:AA22 X10:AO10 N34:Q34 V12:AM12 V14:AK14 X16:AI16 Z18:AG18 AB20:AE20 N24:AA24 N26:Y26 N30:U30 N32:S32 AN24:AO24 N28:W28" name="Diapazons4_38"/>
    <protectedRange sqref="AP10:AQ10 AP12:AQ12 AP14:AQ14 AP16:AQ16 AP18:AQ18 AP20:AQ20 AP22:AQ22 AP24:AQ24 AP26:AQ26 AP30:AQ30 AP32:AQ32 AP34:AQ34 AP8:AQ8 AP28:AQ28" name="Diapazons1"/>
  </protectedRanges>
  <mergeCells count="611">
    <mergeCell ref="B37:H37"/>
    <mergeCell ref="L37:AH37"/>
    <mergeCell ref="BA33:BA34"/>
    <mergeCell ref="BB33:BB34"/>
    <mergeCell ref="BC33:BC34"/>
    <mergeCell ref="BD33:BD34"/>
    <mergeCell ref="BE33:BE34"/>
    <mergeCell ref="BF33:BF34"/>
    <mergeCell ref="AU33:AU34"/>
    <mergeCell ref="AV33:AV34"/>
    <mergeCell ref="AW33:AW34"/>
    <mergeCell ref="AX33:AX34"/>
    <mergeCell ref="AY33:AY34"/>
    <mergeCell ref="AZ33:AZ34"/>
    <mergeCell ref="AJ33:AK33"/>
    <mergeCell ref="AL33:AM33"/>
    <mergeCell ref="AN33:AO34"/>
    <mergeCell ref="AP33:AQ33"/>
    <mergeCell ref="AS33:AS34"/>
    <mergeCell ref="AT33:AT34"/>
    <mergeCell ref="X33:Y33"/>
    <mergeCell ref="Z33:AA33"/>
    <mergeCell ref="AB33:AC33"/>
    <mergeCell ref="AD33:AE33"/>
    <mergeCell ref="AF33:AG33"/>
    <mergeCell ref="AH33:AI33"/>
    <mergeCell ref="M33:M34"/>
    <mergeCell ref="N33:O33"/>
    <mergeCell ref="P33:Q33"/>
    <mergeCell ref="R33:S33"/>
    <mergeCell ref="T33:U33"/>
    <mergeCell ref="V33:W33"/>
    <mergeCell ref="G33:G34"/>
    <mergeCell ref="H33:H34"/>
    <mergeCell ref="I33:I34"/>
    <mergeCell ref="J33:J34"/>
    <mergeCell ref="K33:K34"/>
    <mergeCell ref="L33:L34"/>
    <mergeCell ref="A33:A34"/>
    <mergeCell ref="B33:B34"/>
    <mergeCell ref="C33:C34"/>
    <mergeCell ref="D33:D34"/>
    <mergeCell ref="E33:E34"/>
    <mergeCell ref="F33:F34"/>
    <mergeCell ref="BA31:BA32"/>
    <mergeCell ref="BB31:BB32"/>
    <mergeCell ref="BC31:BC32"/>
    <mergeCell ref="AJ31:AK31"/>
    <mergeCell ref="AL31:AM32"/>
    <mergeCell ref="AN31:AO31"/>
    <mergeCell ref="AP31:AQ31"/>
    <mergeCell ref="AS31:AS32"/>
    <mergeCell ref="AT31:AT32"/>
    <mergeCell ref="X31:Y31"/>
    <mergeCell ref="Z31:AA31"/>
    <mergeCell ref="AB31:AC31"/>
    <mergeCell ref="AD31:AE31"/>
    <mergeCell ref="AF31:AG31"/>
    <mergeCell ref="AH31:AI31"/>
    <mergeCell ref="M31:M32"/>
    <mergeCell ref="N31:O31"/>
    <mergeCell ref="P31:Q31"/>
    <mergeCell ref="BD31:BD32"/>
    <mergeCell ref="BE31:BE32"/>
    <mergeCell ref="BF31:BF32"/>
    <mergeCell ref="AU31:AU32"/>
    <mergeCell ref="AV31:AV32"/>
    <mergeCell ref="AW31:AW32"/>
    <mergeCell ref="AX31:AX32"/>
    <mergeCell ref="AY31:AY32"/>
    <mergeCell ref="AZ31:AZ32"/>
    <mergeCell ref="R31:S31"/>
    <mergeCell ref="T31:U31"/>
    <mergeCell ref="V31:W31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BA29:BA30"/>
    <mergeCell ref="BB29:BB30"/>
    <mergeCell ref="BC29:BC30"/>
    <mergeCell ref="AJ29:AK30"/>
    <mergeCell ref="AL29:AM29"/>
    <mergeCell ref="AN29:AO29"/>
    <mergeCell ref="AP29:AQ29"/>
    <mergeCell ref="AS29:AS30"/>
    <mergeCell ref="AT29:AT30"/>
    <mergeCell ref="X29:Y29"/>
    <mergeCell ref="Z29:AA29"/>
    <mergeCell ref="AB29:AC29"/>
    <mergeCell ref="AD29:AE29"/>
    <mergeCell ref="AF29:AG29"/>
    <mergeCell ref="AH29:AI29"/>
    <mergeCell ref="M29:M30"/>
    <mergeCell ref="N29:O29"/>
    <mergeCell ref="P29:Q29"/>
    <mergeCell ref="BD29:BD30"/>
    <mergeCell ref="BE29:BE30"/>
    <mergeCell ref="BF29:BF30"/>
    <mergeCell ref="AU29:AU30"/>
    <mergeCell ref="AV29:AV30"/>
    <mergeCell ref="AW29:AW30"/>
    <mergeCell ref="AX29:AX30"/>
    <mergeCell ref="AY29:AY30"/>
    <mergeCell ref="AZ29:AZ30"/>
    <mergeCell ref="R29:S29"/>
    <mergeCell ref="T29:U29"/>
    <mergeCell ref="V29:W29"/>
    <mergeCell ref="G29:G30"/>
    <mergeCell ref="H29:H30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BA27:BA28"/>
    <mergeCell ref="BB27:BB28"/>
    <mergeCell ref="BC27:BC28"/>
    <mergeCell ref="AJ27:AK27"/>
    <mergeCell ref="AL27:AM27"/>
    <mergeCell ref="AN27:AO27"/>
    <mergeCell ref="AP27:AQ27"/>
    <mergeCell ref="AS27:AS28"/>
    <mergeCell ref="AT27:AT28"/>
    <mergeCell ref="X27:Y27"/>
    <mergeCell ref="Z27:AA27"/>
    <mergeCell ref="AB27:AC27"/>
    <mergeCell ref="AD27:AE27"/>
    <mergeCell ref="AF27:AG27"/>
    <mergeCell ref="AH27:AI28"/>
    <mergeCell ref="M27:M28"/>
    <mergeCell ref="N27:O27"/>
    <mergeCell ref="P27:Q27"/>
    <mergeCell ref="BD27:BD28"/>
    <mergeCell ref="BE27:BE28"/>
    <mergeCell ref="BF27:BF28"/>
    <mergeCell ref="AU27:AU28"/>
    <mergeCell ref="AV27:AV28"/>
    <mergeCell ref="AW27:AW28"/>
    <mergeCell ref="AX27:AX28"/>
    <mergeCell ref="AY27:AY28"/>
    <mergeCell ref="AZ27:AZ28"/>
    <mergeCell ref="R27:S27"/>
    <mergeCell ref="T27:U27"/>
    <mergeCell ref="V27:W27"/>
    <mergeCell ref="G27:G28"/>
    <mergeCell ref="H27:H28"/>
    <mergeCell ref="I27:I28"/>
    <mergeCell ref="J27:J28"/>
    <mergeCell ref="K27:K28"/>
    <mergeCell ref="L27:L28"/>
    <mergeCell ref="A27:A28"/>
    <mergeCell ref="B27:B28"/>
    <mergeCell ref="C27:C28"/>
    <mergeCell ref="D27:D28"/>
    <mergeCell ref="E27:E28"/>
    <mergeCell ref="F27:F28"/>
    <mergeCell ref="BA25:BA26"/>
    <mergeCell ref="BB25:BB26"/>
    <mergeCell ref="BC25:BC26"/>
    <mergeCell ref="AJ25:AK25"/>
    <mergeCell ref="AL25:AM25"/>
    <mergeCell ref="AN25:AO25"/>
    <mergeCell ref="AP25:AQ25"/>
    <mergeCell ref="AS25:AS26"/>
    <mergeCell ref="AT25:AT26"/>
    <mergeCell ref="X25:Y25"/>
    <mergeCell ref="Z25:AA25"/>
    <mergeCell ref="AB25:AC25"/>
    <mergeCell ref="AD25:AE25"/>
    <mergeCell ref="AF25:AG26"/>
    <mergeCell ref="AH25:AI25"/>
    <mergeCell ref="M25:M26"/>
    <mergeCell ref="N25:O25"/>
    <mergeCell ref="P25:Q25"/>
    <mergeCell ref="BD25:BD26"/>
    <mergeCell ref="BE25:BE26"/>
    <mergeCell ref="BF25:BF26"/>
    <mergeCell ref="AU25:AU26"/>
    <mergeCell ref="AV25:AV26"/>
    <mergeCell ref="AW25:AW26"/>
    <mergeCell ref="AX25:AX26"/>
    <mergeCell ref="AY25:AY26"/>
    <mergeCell ref="AZ25:AZ26"/>
    <mergeCell ref="R25:S25"/>
    <mergeCell ref="T25:U25"/>
    <mergeCell ref="V25:W25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BA23:BA24"/>
    <mergeCell ref="BB23:BB24"/>
    <mergeCell ref="BC23:BC24"/>
    <mergeCell ref="AJ23:AK23"/>
    <mergeCell ref="AL23:AM23"/>
    <mergeCell ref="AN23:AO23"/>
    <mergeCell ref="AP23:AQ23"/>
    <mergeCell ref="AS23:AS24"/>
    <mergeCell ref="AT23:AT24"/>
    <mergeCell ref="X23:Y23"/>
    <mergeCell ref="Z23:AA23"/>
    <mergeCell ref="AB23:AC23"/>
    <mergeCell ref="AD23:AE24"/>
    <mergeCell ref="AF23:AG23"/>
    <mergeCell ref="AH23:AI23"/>
    <mergeCell ref="M23:M24"/>
    <mergeCell ref="N23:O23"/>
    <mergeCell ref="P23:Q23"/>
    <mergeCell ref="BD23:BD24"/>
    <mergeCell ref="BE23:BE24"/>
    <mergeCell ref="BF23:BF24"/>
    <mergeCell ref="AU23:AU24"/>
    <mergeCell ref="AV23:AV24"/>
    <mergeCell ref="AW23:AW24"/>
    <mergeCell ref="AX23:AX24"/>
    <mergeCell ref="AY23:AY24"/>
    <mergeCell ref="AZ23:AZ24"/>
    <mergeCell ref="R23:S23"/>
    <mergeCell ref="T23:U23"/>
    <mergeCell ref="V23:W23"/>
    <mergeCell ref="G23:G24"/>
    <mergeCell ref="H23:H24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BA21:BA22"/>
    <mergeCell ref="BB21:BB22"/>
    <mergeCell ref="BC21:BC22"/>
    <mergeCell ref="AJ21:AK21"/>
    <mergeCell ref="AL21:AM21"/>
    <mergeCell ref="AN21:AO21"/>
    <mergeCell ref="AP21:AQ21"/>
    <mergeCell ref="AS21:AS22"/>
    <mergeCell ref="AT21:AT22"/>
    <mergeCell ref="X21:Y21"/>
    <mergeCell ref="Z21:AA21"/>
    <mergeCell ref="AB21:AC22"/>
    <mergeCell ref="AD21:AE21"/>
    <mergeCell ref="AF21:AG21"/>
    <mergeCell ref="AH21:AI21"/>
    <mergeCell ref="M21:M22"/>
    <mergeCell ref="N21:O21"/>
    <mergeCell ref="P21:Q21"/>
    <mergeCell ref="BD21:BD22"/>
    <mergeCell ref="BE21:BE22"/>
    <mergeCell ref="BF21:BF22"/>
    <mergeCell ref="AU21:AU22"/>
    <mergeCell ref="AV21:AV22"/>
    <mergeCell ref="AW21:AW22"/>
    <mergeCell ref="AX21:AX22"/>
    <mergeCell ref="AY21:AY22"/>
    <mergeCell ref="AZ21:AZ22"/>
    <mergeCell ref="R21:S21"/>
    <mergeCell ref="T21:U21"/>
    <mergeCell ref="V21:W21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BA19:BA20"/>
    <mergeCell ref="BB19:BB20"/>
    <mergeCell ref="BC19:BC20"/>
    <mergeCell ref="AJ19:AK19"/>
    <mergeCell ref="AL19:AM19"/>
    <mergeCell ref="AN19:AO19"/>
    <mergeCell ref="AP19:AQ19"/>
    <mergeCell ref="AS19:AS20"/>
    <mergeCell ref="AT19:AT20"/>
    <mergeCell ref="X19:Y19"/>
    <mergeCell ref="Z19:AA20"/>
    <mergeCell ref="AB19:AC19"/>
    <mergeCell ref="AD19:AE19"/>
    <mergeCell ref="AF19:AG19"/>
    <mergeCell ref="AH19:AI19"/>
    <mergeCell ref="M19:M20"/>
    <mergeCell ref="N19:O19"/>
    <mergeCell ref="P19:Q19"/>
    <mergeCell ref="BD19:BD20"/>
    <mergeCell ref="BE19:BE20"/>
    <mergeCell ref="BF19:BF20"/>
    <mergeCell ref="AU19:AU20"/>
    <mergeCell ref="AV19:AV20"/>
    <mergeCell ref="AW19:AW20"/>
    <mergeCell ref="AX19:AX20"/>
    <mergeCell ref="AY19:AY20"/>
    <mergeCell ref="AZ19:AZ20"/>
    <mergeCell ref="R19:S19"/>
    <mergeCell ref="T19:U19"/>
    <mergeCell ref="V19:W19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BA17:BA18"/>
    <mergeCell ref="BB17:BB18"/>
    <mergeCell ref="BC17:BC18"/>
    <mergeCell ref="AJ17:AK17"/>
    <mergeCell ref="AL17:AM17"/>
    <mergeCell ref="AN17:AO17"/>
    <mergeCell ref="AP17:AQ17"/>
    <mergeCell ref="AS17:AS18"/>
    <mergeCell ref="AT17:AT18"/>
    <mergeCell ref="X17:Y18"/>
    <mergeCell ref="Z17:AA17"/>
    <mergeCell ref="AB17:AC17"/>
    <mergeCell ref="AD17:AE17"/>
    <mergeCell ref="AF17:AG17"/>
    <mergeCell ref="AH17:AI17"/>
    <mergeCell ref="M17:M18"/>
    <mergeCell ref="N17:O17"/>
    <mergeCell ref="P17:Q17"/>
    <mergeCell ref="BD17:BD18"/>
    <mergeCell ref="BE17:BE18"/>
    <mergeCell ref="BF17:BF18"/>
    <mergeCell ref="AU17:AU18"/>
    <mergeCell ref="AV17:AV18"/>
    <mergeCell ref="AW17:AW18"/>
    <mergeCell ref="AX17:AX18"/>
    <mergeCell ref="AY17:AY18"/>
    <mergeCell ref="AZ17:AZ18"/>
    <mergeCell ref="R17:S17"/>
    <mergeCell ref="T17:U17"/>
    <mergeCell ref="V17:W17"/>
    <mergeCell ref="G17:G18"/>
    <mergeCell ref="H17:H18"/>
    <mergeCell ref="I17:I18"/>
    <mergeCell ref="J17:J18"/>
    <mergeCell ref="K17:K18"/>
    <mergeCell ref="L17:L18"/>
    <mergeCell ref="A17:A18"/>
    <mergeCell ref="B17:B18"/>
    <mergeCell ref="C17:C18"/>
    <mergeCell ref="D17:D18"/>
    <mergeCell ref="E17:E18"/>
    <mergeCell ref="F17:F18"/>
    <mergeCell ref="BA15:BA16"/>
    <mergeCell ref="BB15:BB16"/>
    <mergeCell ref="BC15:BC16"/>
    <mergeCell ref="AJ15:AK15"/>
    <mergeCell ref="AL15:AM15"/>
    <mergeCell ref="AN15:AO15"/>
    <mergeCell ref="AP15:AQ15"/>
    <mergeCell ref="AS15:AS16"/>
    <mergeCell ref="AT15:AT16"/>
    <mergeCell ref="X15:Y15"/>
    <mergeCell ref="Z15:AA15"/>
    <mergeCell ref="AB15:AC15"/>
    <mergeCell ref="AD15:AE15"/>
    <mergeCell ref="AF15:AG15"/>
    <mergeCell ref="AH15:AI15"/>
    <mergeCell ref="M15:M16"/>
    <mergeCell ref="N15:O15"/>
    <mergeCell ref="P15:Q15"/>
    <mergeCell ref="BD15:BD16"/>
    <mergeCell ref="BE15:BE16"/>
    <mergeCell ref="BF15:BF16"/>
    <mergeCell ref="AU15:AU16"/>
    <mergeCell ref="AV15:AV16"/>
    <mergeCell ref="AW15:AW16"/>
    <mergeCell ref="AX15:AX16"/>
    <mergeCell ref="AY15:AY16"/>
    <mergeCell ref="AZ15:AZ16"/>
    <mergeCell ref="R15:S15"/>
    <mergeCell ref="T15:U15"/>
    <mergeCell ref="V15:W16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BA13:BA14"/>
    <mergeCell ref="BB13:BB14"/>
    <mergeCell ref="BC13:BC14"/>
    <mergeCell ref="AJ13:AK13"/>
    <mergeCell ref="AL13:AM13"/>
    <mergeCell ref="AN13:AO13"/>
    <mergeCell ref="AP13:AQ13"/>
    <mergeCell ref="AS13:AS14"/>
    <mergeCell ref="AT13:AT14"/>
    <mergeCell ref="X13:Y13"/>
    <mergeCell ref="Z13:AA13"/>
    <mergeCell ref="AB13:AC13"/>
    <mergeCell ref="AD13:AE13"/>
    <mergeCell ref="AF13:AG13"/>
    <mergeCell ref="AH13:AI13"/>
    <mergeCell ref="M13:M14"/>
    <mergeCell ref="N13:O13"/>
    <mergeCell ref="P13:Q13"/>
    <mergeCell ref="BD13:BD14"/>
    <mergeCell ref="BE13:BE14"/>
    <mergeCell ref="BF13:BF14"/>
    <mergeCell ref="AU13:AU14"/>
    <mergeCell ref="AV13:AV14"/>
    <mergeCell ref="AW13:AW14"/>
    <mergeCell ref="AX13:AX14"/>
    <mergeCell ref="AY13:AY14"/>
    <mergeCell ref="AZ13:AZ14"/>
    <mergeCell ref="R13:S13"/>
    <mergeCell ref="T13:U14"/>
    <mergeCell ref="V13:W13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BA11:BA12"/>
    <mergeCell ref="BB11:BB12"/>
    <mergeCell ref="BC11:BC12"/>
    <mergeCell ref="AJ11:AK11"/>
    <mergeCell ref="AL11:AM11"/>
    <mergeCell ref="AN11:AO11"/>
    <mergeCell ref="AP11:AQ11"/>
    <mergeCell ref="AS11:AS12"/>
    <mergeCell ref="AT11:AT12"/>
    <mergeCell ref="X11:Y11"/>
    <mergeCell ref="Z11:AA11"/>
    <mergeCell ref="AB11:AC11"/>
    <mergeCell ref="AD11:AE11"/>
    <mergeCell ref="AF11:AG11"/>
    <mergeCell ref="AH11:AI11"/>
    <mergeCell ref="M11:M12"/>
    <mergeCell ref="N11:O11"/>
    <mergeCell ref="P11:Q11"/>
    <mergeCell ref="BD11:BD12"/>
    <mergeCell ref="BE11:BE12"/>
    <mergeCell ref="BF11:BF12"/>
    <mergeCell ref="AU11:AU12"/>
    <mergeCell ref="AV11:AV12"/>
    <mergeCell ref="AW11:AW12"/>
    <mergeCell ref="AX11:AX12"/>
    <mergeCell ref="AY11:AY12"/>
    <mergeCell ref="AZ11:AZ12"/>
    <mergeCell ref="R11:S12"/>
    <mergeCell ref="T11:U11"/>
    <mergeCell ref="V11:W11"/>
    <mergeCell ref="G11:G12"/>
    <mergeCell ref="H11:H12"/>
    <mergeCell ref="I11:I12"/>
    <mergeCell ref="J11:J12"/>
    <mergeCell ref="K11:K12"/>
    <mergeCell ref="L11:L12"/>
    <mergeCell ref="A11:A12"/>
    <mergeCell ref="B11:B12"/>
    <mergeCell ref="C11:C12"/>
    <mergeCell ref="D11:D12"/>
    <mergeCell ref="E11:E12"/>
    <mergeCell ref="F11:F12"/>
    <mergeCell ref="BA9:BA10"/>
    <mergeCell ref="BB9:BB10"/>
    <mergeCell ref="BC9:BC10"/>
    <mergeCell ref="AJ9:AK9"/>
    <mergeCell ref="AL9:AM9"/>
    <mergeCell ref="AN9:AO9"/>
    <mergeCell ref="AP9:AQ9"/>
    <mergeCell ref="AS9:AS10"/>
    <mergeCell ref="AT9:AT10"/>
    <mergeCell ref="X9:Y9"/>
    <mergeCell ref="Z9:AA9"/>
    <mergeCell ref="AB9:AC9"/>
    <mergeCell ref="AD9:AE9"/>
    <mergeCell ref="AF9:AG9"/>
    <mergeCell ref="AH9:AI9"/>
    <mergeCell ref="M9:M10"/>
    <mergeCell ref="N9:O9"/>
    <mergeCell ref="P9:Q10"/>
    <mergeCell ref="BD9:BD10"/>
    <mergeCell ref="BE9:BE10"/>
    <mergeCell ref="BF9:BF10"/>
    <mergeCell ref="AU9:AU10"/>
    <mergeCell ref="AV9:AV10"/>
    <mergeCell ref="AW9:AW10"/>
    <mergeCell ref="AX9:AX10"/>
    <mergeCell ref="AY9:AY10"/>
    <mergeCell ref="AZ9:AZ10"/>
    <mergeCell ref="R9:S9"/>
    <mergeCell ref="T9:U9"/>
    <mergeCell ref="V9:W9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BA7:BA8"/>
    <mergeCell ref="BB7:BB8"/>
    <mergeCell ref="BC7:BC8"/>
    <mergeCell ref="AJ7:AK7"/>
    <mergeCell ref="AL7:AM7"/>
    <mergeCell ref="AN7:AO7"/>
    <mergeCell ref="AP7:AQ7"/>
    <mergeCell ref="AS7:AS8"/>
    <mergeCell ref="AT7:AT8"/>
    <mergeCell ref="X7:Y7"/>
    <mergeCell ref="Z7:AA7"/>
    <mergeCell ref="AB7:AC7"/>
    <mergeCell ref="AD7:AE7"/>
    <mergeCell ref="AF7:AG7"/>
    <mergeCell ref="AH7:AI7"/>
    <mergeCell ref="M7:M8"/>
    <mergeCell ref="N7:O7"/>
    <mergeCell ref="P7:Q7"/>
    <mergeCell ref="BD7:BD8"/>
    <mergeCell ref="BE7:BE8"/>
    <mergeCell ref="BF7:BF8"/>
    <mergeCell ref="AU7:AU8"/>
    <mergeCell ref="AV7:AV8"/>
    <mergeCell ref="AW7:AW8"/>
    <mergeCell ref="AX7:AX8"/>
    <mergeCell ref="AY7:AY8"/>
    <mergeCell ref="AZ7:AZ8"/>
    <mergeCell ref="A7:A8"/>
    <mergeCell ref="B7:B8"/>
    <mergeCell ref="C7:C8"/>
    <mergeCell ref="D7:D8"/>
    <mergeCell ref="E7:E8"/>
    <mergeCell ref="F7:F8"/>
    <mergeCell ref="X6:Y6"/>
    <mergeCell ref="Z6:AA6"/>
    <mergeCell ref="AB6:AC6"/>
    <mergeCell ref="R7:S7"/>
    <mergeCell ref="T7:U7"/>
    <mergeCell ref="V7:W7"/>
    <mergeCell ref="N8:O8"/>
    <mergeCell ref="G7:G8"/>
    <mergeCell ref="H7:H8"/>
    <mergeCell ref="I7:I8"/>
    <mergeCell ref="J7:J8"/>
    <mergeCell ref="K7:K8"/>
    <mergeCell ref="L7:L8"/>
    <mergeCell ref="A1:AQ1"/>
    <mergeCell ref="E2:Z2"/>
    <mergeCell ref="X3:AQ3"/>
    <mergeCell ref="AT4:BE4"/>
    <mergeCell ref="S5:V5"/>
    <mergeCell ref="N6:O6"/>
    <mergeCell ref="P6:Q6"/>
    <mergeCell ref="R6:S6"/>
    <mergeCell ref="T6:U6"/>
    <mergeCell ref="V6:W6"/>
    <mergeCell ref="AJ6:AK6"/>
    <mergeCell ref="AL6:AM6"/>
    <mergeCell ref="AN6:AO6"/>
    <mergeCell ref="AP6:AQ6"/>
    <mergeCell ref="AD6:AE6"/>
    <mergeCell ref="AF6:AG6"/>
    <mergeCell ref="AH6:AI6"/>
  </mergeCells>
  <conditionalFormatting sqref="U35">
    <cfRule type="cellIs" dxfId="3333" priority="822" stopIfTrue="1" operator="equal">
      <formula>#REF!</formula>
    </cfRule>
    <cfRule type="cellIs" dxfId="3332" priority="823" stopIfTrue="1" operator="greaterThan">
      <formula>#REF!</formula>
    </cfRule>
  </conditionalFormatting>
  <conditionalFormatting sqref="AN12">
    <cfRule type="cellIs" dxfId="3331" priority="820" stopIfTrue="1" operator="notEqual">
      <formula>S34</formula>
    </cfRule>
    <cfRule type="expression" dxfId="3330" priority="821" stopIfTrue="1">
      <formula>$N$7=5</formula>
    </cfRule>
  </conditionalFormatting>
  <conditionalFormatting sqref="AO12">
    <cfRule type="cellIs" dxfId="3329" priority="818" stopIfTrue="1" operator="notEqual">
      <formula>R34</formula>
    </cfRule>
    <cfRule type="expression" dxfId="3328" priority="819" stopIfTrue="1">
      <formula>$N$7=5</formula>
    </cfRule>
  </conditionalFormatting>
  <conditionalFormatting sqref="AL14">
    <cfRule type="cellIs" dxfId="3327" priority="816" stopIfTrue="1" operator="notEqual">
      <formula>U32</formula>
    </cfRule>
    <cfRule type="expression" dxfId="3326" priority="817" stopIfTrue="1">
      <formula>$N$7=3</formula>
    </cfRule>
  </conditionalFormatting>
  <conditionalFormatting sqref="AM14">
    <cfRule type="cellIs" dxfId="3325" priority="814" stopIfTrue="1" operator="notEqual">
      <formula>T32</formula>
    </cfRule>
    <cfRule type="expression" dxfId="3324" priority="815" stopIfTrue="1">
      <formula>$N$7=3</formula>
    </cfRule>
  </conditionalFormatting>
  <conditionalFormatting sqref="AJ16">
    <cfRule type="cellIs" dxfId="3323" priority="812" stopIfTrue="1" operator="notEqual">
      <formula>W30</formula>
    </cfRule>
    <cfRule type="expression" dxfId="3322" priority="813" stopIfTrue="1">
      <formula>$N$7=3</formula>
    </cfRule>
  </conditionalFormatting>
  <conditionalFormatting sqref="AK16">
    <cfRule type="cellIs" dxfId="3321" priority="810" stopIfTrue="1" operator="notEqual">
      <formula>V30</formula>
    </cfRule>
    <cfRule type="expression" dxfId="3320" priority="811" stopIfTrue="1">
      <formula>$N$7=3</formula>
    </cfRule>
  </conditionalFormatting>
  <conditionalFormatting sqref="AH18">
    <cfRule type="cellIs" dxfId="3319" priority="808" stopIfTrue="1" operator="notEqual">
      <formula>Y28</formula>
    </cfRule>
    <cfRule type="expression" dxfId="3318" priority="809" stopIfTrue="1">
      <formula>$N$7=3</formula>
    </cfRule>
  </conditionalFormatting>
  <conditionalFormatting sqref="AI18">
    <cfRule type="cellIs" dxfId="3317" priority="806" stopIfTrue="1" operator="notEqual">
      <formula>X28</formula>
    </cfRule>
    <cfRule type="expression" dxfId="3316" priority="807" stopIfTrue="1">
      <formula>$N$7=3</formula>
    </cfRule>
  </conditionalFormatting>
  <conditionalFormatting sqref="AF20">
    <cfRule type="cellIs" dxfId="3315" priority="804" stopIfTrue="1" operator="notEqual">
      <formula>AA26</formula>
    </cfRule>
    <cfRule type="expression" dxfId="3314" priority="805" stopIfTrue="1">
      <formula>$N$7=3</formula>
    </cfRule>
  </conditionalFormatting>
  <conditionalFormatting sqref="AG20">
    <cfRule type="cellIs" dxfId="3313" priority="802" stopIfTrue="1" operator="notEqual">
      <formula>Z26</formula>
    </cfRule>
    <cfRule type="expression" dxfId="3312" priority="803" stopIfTrue="1">
      <formula>$N$7=3</formula>
    </cfRule>
  </conditionalFormatting>
  <conditionalFormatting sqref="AD22">
    <cfRule type="cellIs" dxfId="3311" priority="800" stopIfTrue="1" operator="notEqual">
      <formula>AC24</formula>
    </cfRule>
    <cfRule type="expression" dxfId="3310" priority="801" stopIfTrue="1">
      <formula>$N$7=3</formula>
    </cfRule>
  </conditionalFormatting>
  <conditionalFormatting sqref="AE22">
    <cfRule type="cellIs" dxfId="3309" priority="798" stopIfTrue="1" operator="notEqual">
      <formula>AB24</formula>
    </cfRule>
    <cfRule type="expression" dxfId="3308" priority="799" stopIfTrue="1">
      <formula>$N$7=3</formula>
    </cfRule>
  </conditionalFormatting>
  <conditionalFormatting sqref="AB24">
    <cfRule type="cellIs" dxfId="3307" priority="796" stopIfTrue="1" operator="notEqual">
      <formula>AE22</formula>
    </cfRule>
    <cfRule type="expression" dxfId="3306" priority="797" stopIfTrue="1">
      <formula>$N$7=3</formula>
    </cfRule>
  </conditionalFormatting>
  <conditionalFormatting sqref="AC24">
    <cfRule type="cellIs" dxfId="3305" priority="794" stopIfTrue="1" operator="notEqual">
      <formula>AD22</formula>
    </cfRule>
    <cfRule type="expression" dxfId="3304" priority="795" stopIfTrue="1">
      <formula>$N$7=3</formula>
    </cfRule>
  </conditionalFormatting>
  <conditionalFormatting sqref="Z26">
    <cfRule type="cellIs" dxfId="3303" priority="792" stopIfTrue="1" operator="notEqual">
      <formula>AG20</formula>
    </cfRule>
    <cfRule type="expression" dxfId="3302" priority="793" stopIfTrue="1">
      <formula>$N$7=3</formula>
    </cfRule>
  </conditionalFormatting>
  <conditionalFormatting sqref="AA26">
    <cfRule type="cellIs" dxfId="3301" priority="790" stopIfTrue="1" operator="notEqual">
      <formula>AF20</formula>
    </cfRule>
    <cfRule type="expression" dxfId="3300" priority="791" stopIfTrue="1">
      <formula>$N$7=3</formula>
    </cfRule>
  </conditionalFormatting>
  <conditionalFormatting sqref="X28">
    <cfRule type="cellIs" dxfId="3299" priority="788" stopIfTrue="1" operator="notEqual">
      <formula>AI18</formula>
    </cfRule>
    <cfRule type="expression" dxfId="3298" priority="789" stopIfTrue="1">
      <formula>$N$7=3</formula>
    </cfRule>
  </conditionalFormatting>
  <conditionalFormatting sqref="Y28">
    <cfRule type="cellIs" dxfId="3297" priority="786" stopIfTrue="1" operator="notEqual">
      <formula>AH18</formula>
    </cfRule>
    <cfRule type="expression" dxfId="3296" priority="787" stopIfTrue="1">
      <formula>$N$7=3</formula>
    </cfRule>
  </conditionalFormatting>
  <conditionalFormatting sqref="V30">
    <cfRule type="cellIs" dxfId="3295" priority="784" stopIfTrue="1" operator="notEqual">
      <formula>AK16</formula>
    </cfRule>
    <cfRule type="expression" dxfId="3294" priority="785" stopIfTrue="1">
      <formula>$N$7=3</formula>
    </cfRule>
  </conditionalFormatting>
  <conditionalFormatting sqref="W30">
    <cfRule type="cellIs" dxfId="3293" priority="782" stopIfTrue="1" operator="notEqual">
      <formula>AJ16</formula>
    </cfRule>
    <cfRule type="expression" dxfId="3292" priority="783" stopIfTrue="1">
      <formula>$N$7=3</formula>
    </cfRule>
  </conditionalFormatting>
  <conditionalFormatting sqref="T32">
    <cfRule type="cellIs" dxfId="3291" priority="780" stopIfTrue="1" operator="notEqual">
      <formula>AM14</formula>
    </cfRule>
    <cfRule type="expression" dxfId="3290" priority="781" stopIfTrue="1">
      <formula>$N$7=3</formula>
    </cfRule>
  </conditionalFormatting>
  <conditionalFormatting sqref="U32">
    <cfRule type="cellIs" dxfId="3289" priority="778" stopIfTrue="1" operator="notEqual">
      <formula>AL14</formula>
    </cfRule>
    <cfRule type="expression" dxfId="3288" priority="779" stopIfTrue="1">
      <formula>$N$7=3</formula>
    </cfRule>
  </conditionalFormatting>
  <conditionalFormatting sqref="R34">
    <cfRule type="cellIs" dxfId="3287" priority="776" stopIfTrue="1" operator="notEqual">
      <formula>AO12</formula>
    </cfRule>
    <cfRule type="expression" dxfId="3286" priority="777" stopIfTrue="1">
      <formula>$N$7=5</formula>
    </cfRule>
  </conditionalFormatting>
  <conditionalFormatting sqref="S34">
    <cfRule type="cellIs" dxfId="3285" priority="774" stopIfTrue="1" operator="notEqual">
      <formula>AN12</formula>
    </cfRule>
    <cfRule type="expression" dxfId="3284" priority="775" stopIfTrue="1">
      <formula>$N$7=5</formula>
    </cfRule>
  </conditionalFormatting>
  <conditionalFormatting sqref="AN14">
    <cfRule type="cellIs" dxfId="3283" priority="772" stopIfTrue="1" operator="notEqual">
      <formula>U34</formula>
    </cfRule>
    <cfRule type="expression" dxfId="3282" priority="773" stopIfTrue="1">
      <formula>$N$7=7</formula>
    </cfRule>
  </conditionalFormatting>
  <conditionalFormatting sqref="AO14">
    <cfRule type="cellIs" dxfId="3281" priority="770" stopIfTrue="1" operator="notEqual">
      <formula>T34</formula>
    </cfRule>
    <cfRule type="expression" dxfId="3280" priority="771" stopIfTrue="1">
      <formula>$N$7=7</formula>
    </cfRule>
  </conditionalFormatting>
  <conditionalFormatting sqref="AL16">
    <cfRule type="cellIs" dxfId="3279" priority="768" stopIfTrue="1" operator="notEqual">
      <formula>W32</formula>
    </cfRule>
    <cfRule type="expression" dxfId="3278" priority="769" stopIfTrue="1">
      <formula>$N$7=4</formula>
    </cfRule>
  </conditionalFormatting>
  <conditionalFormatting sqref="AM16">
    <cfRule type="cellIs" dxfId="3277" priority="766" stopIfTrue="1" operator="notEqual">
      <formula>V32</formula>
    </cfRule>
    <cfRule type="expression" dxfId="3276" priority="767" stopIfTrue="1">
      <formula>$N$7=4</formula>
    </cfRule>
  </conditionalFormatting>
  <conditionalFormatting sqref="AJ18">
    <cfRule type="cellIs" dxfId="3275" priority="764" stopIfTrue="1" operator="notEqual">
      <formula>Y30</formula>
    </cfRule>
    <cfRule type="expression" dxfId="3274" priority="765" stopIfTrue="1">
      <formula>$N$7=4</formula>
    </cfRule>
  </conditionalFormatting>
  <conditionalFormatting sqref="AK18">
    <cfRule type="cellIs" dxfId="3273" priority="762" stopIfTrue="1" operator="notEqual">
      <formula>X30</formula>
    </cfRule>
    <cfRule type="expression" dxfId="3272" priority="763" stopIfTrue="1">
      <formula>$N$7=4</formula>
    </cfRule>
  </conditionalFormatting>
  <conditionalFormatting sqref="AH20">
    <cfRule type="cellIs" dxfId="3271" priority="760" stopIfTrue="1" operator="notEqual">
      <formula>AA28</formula>
    </cfRule>
    <cfRule type="expression" dxfId="3270" priority="761" stopIfTrue="1">
      <formula>$N$7=4</formula>
    </cfRule>
  </conditionalFormatting>
  <conditionalFormatting sqref="AI20">
    <cfRule type="cellIs" dxfId="3269" priority="758" stopIfTrue="1" operator="notEqual">
      <formula>Z28</formula>
    </cfRule>
    <cfRule type="expression" dxfId="3268" priority="759" stopIfTrue="1">
      <formula>$N$7=4</formula>
    </cfRule>
  </conditionalFormatting>
  <conditionalFormatting sqref="AF22">
    <cfRule type="cellIs" dxfId="3267" priority="756" stopIfTrue="1" operator="notEqual">
      <formula>AC26</formula>
    </cfRule>
    <cfRule type="expression" dxfId="3266" priority="757" stopIfTrue="1">
      <formula>$N$7=4</formula>
    </cfRule>
  </conditionalFormatting>
  <conditionalFormatting sqref="AG22">
    <cfRule type="cellIs" dxfId="3265" priority="754" stopIfTrue="1" operator="notEqual">
      <formula>AB26</formula>
    </cfRule>
    <cfRule type="expression" dxfId="3264" priority="755" stopIfTrue="1">
      <formula>$N$7=4</formula>
    </cfRule>
  </conditionalFormatting>
  <conditionalFormatting sqref="AB26">
    <cfRule type="cellIs" dxfId="3263" priority="752" stopIfTrue="1" operator="notEqual">
      <formula>AG22</formula>
    </cfRule>
    <cfRule type="expression" dxfId="3262" priority="753" stopIfTrue="1">
      <formula>$N$7=4</formula>
    </cfRule>
  </conditionalFormatting>
  <conditionalFormatting sqref="AC26">
    <cfRule type="cellIs" dxfId="3261" priority="750" stopIfTrue="1" operator="notEqual">
      <formula>AF22</formula>
    </cfRule>
    <cfRule type="expression" dxfId="3260" priority="751" stopIfTrue="1">
      <formula>$N$7=4</formula>
    </cfRule>
  </conditionalFormatting>
  <conditionalFormatting sqref="Z28">
    <cfRule type="cellIs" dxfId="3259" priority="748" stopIfTrue="1" operator="notEqual">
      <formula>AI20</formula>
    </cfRule>
    <cfRule type="expression" dxfId="3258" priority="749" stopIfTrue="1">
      <formula>$N$7=4</formula>
    </cfRule>
  </conditionalFormatting>
  <conditionalFormatting sqref="AA28">
    <cfRule type="cellIs" dxfId="3257" priority="746" stopIfTrue="1" operator="notEqual">
      <formula>AH20</formula>
    </cfRule>
    <cfRule type="expression" dxfId="3256" priority="747" stopIfTrue="1">
      <formula>$N$7=4</formula>
    </cfRule>
  </conditionalFormatting>
  <conditionalFormatting sqref="X30">
    <cfRule type="cellIs" dxfId="3255" priority="744" stopIfTrue="1" operator="notEqual">
      <formula>AK18</formula>
    </cfRule>
    <cfRule type="expression" dxfId="3254" priority="745" stopIfTrue="1">
      <formula>$N$7=4</formula>
    </cfRule>
  </conditionalFormatting>
  <conditionalFormatting sqref="Y30">
    <cfRule type="cellIs" dxfId="3253" priority="742" stopIfTrue="1" operator="notEqual">
      <formula>AJ18</formula>
    </cfRule>
    <cfRule type="expression" dxfId="3252" priority="743" stopIfTrue="1">
      <formula>$N$7=4</formula>
    </cfRule>
  </conditionalFormatting>
  <conditionalFormatting sqref="V32">
    <cfRule type="cellIs" dxfId="3251" priority="740" stopIfTrue="1" operator="notEqual">
      <formula>AM16</formula>
    </cfRule>
    <cfRule type="expression" dxfId="3250" priority="741" stopIfTrue="1">
      <formula>$N$7=4</formula>
    </cfRule>
  </conditionalFormatting>
  <conditionalFormatting sqref="W32">
    <cfRule type="cellIs" dxfId="3249" priority="738" stopIfTrue="1" operator="notEqual">
      <formula>AL16</formula>
    </cfRule>
    <cfRule type="expression" dxfId="3248" priority="739" stopIfTrue="1">
      <formula>$N$7=4</formula>
    </cfRule>
  </conditionalFormatting>
  <conditionalFormatting sqref="T34">
    <cfRule type="cellIs" dxfId="3247" priority="736" stopIfTrue="1" operator="notEqual">
      <formula>AO14</formula>
    </cfRule>
    <cfRule type="expression" dxfId="3246" priority="737" stopIfTrue="1">
      <formula>$N$7=7</formula>
    </cfRule>
  </conditionalFormatting>
  <conditionalFormatting sqref="U34">
    <cfRule type="cellIs" dxfId="3245" priority="734" stopIfTrue="1" operator="notEqual">
      <formula>AN14</formula>
    </cfRule>
    <cfRule type="expression" dxfId="3244" priority="735" stopIfTrue="1">
      <formula>$N$7=7</formula>
    </cfRule>
  </conditionalFormatting>
  <conditionalFormatting sqref="P8">
    <cfRule type="cellIs" dxfId="3243" priority="732" stopIfTrue="1" operator="notEqual">
      <formula>O10</formula>
    </cfRule>
    <cfRule type="expression" dxfId="3242" priority="733" stopIfTrue="1">
      <formula>$N$7=2</formula>
    </cfRule>
  </conditionalFormatting>
  <conditionalFormatting sqref="Q8">
    <cfRule type="cellIs" dxfId="3241" priority="730" stopIfTrue="1" operator="notEqual">
      <formula>N10</formula>
    </cfRule>
    <cfRule type="expression" dxfId="3240" priority="731" stopIfTrue="1">
      <formula>$N$7=2</formula>
    </cfRule>
  </conditionalFormatting>
  <conditionalFormatting sqref="N10">
    <cfRule type="cellIs" dxfId="3239" priority="728" stopIfTrue="1" operator="notEqual">
      <formula>Q8</formula>
    </cfRule>
    <cfRule type="expression" dxfId="3238" priority="729" stopIfTrue="1">
      <formula>$N$7=2</formula>
    </cfRule>
  </conditionalFormatting>
  <conditionalFormatting sqref="O10">
    <cfRule type="cellIs" dxfId="3237" priority="726" stopIfTrue="1" operator="notEqual">
      <formula>P8</formula>
    </cfRule>
    <cfRule type="expression" dxfId="3236" priority="727" stopIfTrue="1">
      <formula>$N$7=2</formula>
    </cfRule>
  </conditionalFormatting>
  <conditionalFormatting sqref="R8">
    <cfRule type="cellIs" dxfId="3235" priority="724" stopIfTrue="1" operator="notEqual">
      <formula>O12</formula>
    </cfRule>
    <cfRule type="expression" dxfId="3234" priority="725" stopIfTrue="1">
      <formula>$N$7=3</formula>
    </cfRule>
  </conditionalFormatting>
  <conditionalFormatting sqref="S8">
    <cfRule type="cellIs" dxfId="3233" priority="722" stopIfTrue="1" operator="notEqual">
      <formula>N12</formula>
    </cfRule>
    <cfRule type="expression" dxfId="3232" priority="723" stopIfTrue="1">
      <formula>$N$7=3</formula>
    </cfRule>
  </conditionalFormatting>
  <conditionalFormatting sqref="N12">
    <cfRule type="cellIs" dxfId="3231" priority="720" stopIfTrue="1" operator="notEqual">
      <formula>S8</formula>
    </cfRule>
    <cfRule type="expression" dxfId="3230" priority="721" stopIfTrue="1">
      <formula>$N$7=3</formula>
    </cfRule>
  </conditionalFormatting>
  <conditionalFormatting sqref="O12">
    <cfRule type="cellIs" dxfId="3229" priority="718" stopIfTrue="1" operator="notEqual">
      <formula>R8</formula>
    </cfRule>
    <cfRule type="expression" dxfId="3228" priority="719" stopIfTrue="1">
      <formula>$N$7=3</formula>
    </cfRule>
  </conditionalFormatting>
  <conditionalFormatting sqref="AN16">
    <cfRule type="cellIs" dxfId="3227" priority="716" stopIfTrue="1" operator="notEqual">
      <formula>W34</formula>
    </cfRule>
    <cfRule type="expression" dxfId="3226" priority="717" stopIfTrue="1">
      <formula>$N$7=9</formula>
    </cfRule>
  </conditionalFormatting>
  <conditionalFormatting sqref="AO16">
    <cfRule type="cellIs" dxfId="3225" priority="714" stopIfTrue="1" operator="notEqual">
      <formula>V34</formula>
    </cfRule>
    <cfRule type="expression" dxfId="3224" priority="715" stopIfTrue="1">
      <formula>$N$7=9</formula>
    </cfRule>
  </conditionalFormatting>
  <conditionalFormatting sqref="AL18">
    <cfRule type="cellIs" dxfId="3223" priority="712" stopIfTrue="1" operator="notEqual">
      <formula>Y32</formula>
    </cfRule>
    <cfRule type="expression" dxfId="3222" priority="713" stopIfTrue="1">
      <formula>$N$7=5</formula>
    </cfRule>
  </conditionalFormatting>
  <conditionalFormatting sqref="AM18">
    <cfRule type="cellIs" dxfId="3221" priority="710" stopIfTrue="1" operator="notEqual">
      <formula>X32</formula>
    </cfRule>
    <cfRule type="expression" dxfId="3220" priority="711" stopIfTrue="1">
      <formula>$N$7=5</formula>
    </cfRule>
  </conditionalFormatting>
  <conditionalFormatting sqref="AJ20">
    <cfRule type="cellIs" dxfId="3219" priority="708" stopIfTrue="1" operator="notEqual">
      <formula>AA30</formula>
    </cfRule>
    <cfRule type="expression" dxfId="3218" priority="709" stopIfTrue="1">
      <formula>$N$7=5</formula>
    </cfRule>
  </conditionalFormatting>
  <conditionalFormatting sqref="AK20">
    <cfRule type="cellIs" dxfId="3217" priority="706" stopIfTrue="1" operator="notEqual">
      <formula>Z30</formula>
    </cfRule>
    <cfRule type="expression" dxfId="3216" priority="707" stopIfTrue="1">
      <formula>$N$7=5</formula>
    </cfRule>
  </conditionalFormatting>
  <conditionalFormatting sqref="AH22">
    <cfRule type="cellIs" dxfId="3215" priority="704" stopIfTrue="1" operator="notEqual">
      <formula>AC28</formula>
    </cfRule>
    <cfRule type="expression" dxfId="3214" priority="705" stopIfTrue="1">
      <formula>$N$7=5</formula>
    </cfRule>
  </conditionalFormatting>
  <conditionalFormatting sqref="AI22">
    <cfRule type="cellIs" dxfId="3213" priority="702" stopIfTrue="1" operator="notEqual">
      <formula>AB28</formula>
    </cfRule>
    <cfRule type="expression" dxfId="3212" priority="703" stopIfTrue="1">
      <formula>$N$7=5</formula>
    </cfRule>
  </conditionalFormatting>
  <conditionalFormatting sqref="AF24">
    <cfRule type="cellIs" dxfId="3211" priority="700" stopIfTrue="1" operator="notEqual">
      <formula>AE26</formula>
    </cfRule>
    <cfRule type="expression" dxfId="3210" priority="701" stopIfTrue="1">
      <formula>$N$7=5</formula>
    </cfRule>
  </conditionalFormatting>
  <conditionalFormatting sqref="AG24">
    <cfRule type="cellIs" dxfId="3209" priority="698" stopIfTrue="1" operator="notEqual">
      <formula>AD26</formula>
    </cfRule>
    <cfRule type="expression" dxfId="3208" priority="699" stopIfTrue="1">
      <formula>$N$7=5</formula>
    </cfRule>
  </conditionalFormatting>
  <conditionalFormatting sqref="AD26">
    <cfRule type="cellIs" dxfId="3207" priority="696" stopIfTrue="1" operator="notEqual">
      <formula>AG24</formula>
    </cfRule>
    <cfRule type="expression" dxfId="3206" priority="697" stopIfTrue="1">
      <formula>$N$7=5</formula>
    </cfRule>
  </conditionalFormatting>
  <conditionalFormatting sqref="AE26">
    <cfRule type="cellIs" dxfId="3205" priority="694" stopIfTrue="1" operator="notEqual">
      <formula>AF24</formula>
    </cfRule>
    <cfRule type="expression" dxfId="3204" priority="695" stopIfTrue="1">
      <formula>$N$7=5</formula>
    </cfRule>
  </conditionalFormatting>
  <conditionalFormatting sqref="AB28">
    <cfRule type="cellIs" dxfId="3203" priority="692" stopIfTrue="1" operator="notEqual">
      <formula>AI22</formula>
    </cfRule>
    <cfRule type="expression" dxfId="3202" priority="693" stopIfTrue="1">
      <formula>$N$7=5</formula>
    </cfRule>
  </conditionalFormatting>
  <conditionalFormatting sqref="AC28">
    <cfRule type="cellIs" dxfId="3201" priority="690" stopIfTrue="1" operator="notEqual">
      <formula>AH22</formula>
    </cfRule>
    <cfRule type="expression" dxfId="3200" priority="691" stopIfTrue="1">
      <formula>$N$7=5</formula>
    </cfRule>
  </conditionalFormatting>
  <conditionalFormatting sqref="Z30">
    <cfRule type="cellIs" dxfId="3199" priority="688" stopIfTrue="1" operator="notEqual">
      <formula>AK20</formula>
    </cfRule>
    <cfRule type="expression" dxfId="3198" priority="689" stopIfTrue="1">
      <formula>$N$7=5</formula>
    </cfRule>
  </conditionalFormatting>
  <conditionalFormatting sqref="AA30">
    <cfRule type="cellIs" dxfId="3197" priority="686" stopIfTrue="1" operator="notEqual">
      <formula>AJ20</formula>
    </cfRule>
    <cfRule type="expression" dxfId="3196" priority="687" stopIfTrue="1">
      <formula>$N$7=5</formula>
    </cfRule>
  </conditionalFormatting>
  <conditionalFormatting sqref="X32">
    <cfRule type="cellIs" dxfId="3195" priority="684" stopIfTrue="1" operator="notEqual">
      <formula>AM18</formula>
    </cfRule>
    <cfRule type="expression" dxfId="3194" priority="685" stopIfTrue="1">
      <formula>$N$7=5</formula>
    </cfRule>
  </conditionalFormatting>
  <conditionalFormatting sqref="Y32">
    <cfRule type="cellIs" dxfId="3193" priority="682" stopIfTrue="1" operator="notEqual">
      <formula>AL18</formula>
    </cfRule>
    <cfRule type="expression" dxfId="3192" priority="683" stopIfTrue="1">
      <formula>$N$7=5</formula>
    </cfRule>
  </conditionalFormatting>
  <conditionalFormatting sqref="V34">
    <cfRule type="cellIs" dxfId="3191" priority="680" stopIfTrue="1" operator="notEqual">
      <formula>AO16</formula>
    </cfRule>
    <cfRule type="expression" dxfId="3190" priority="681" stopIfTrue="1">
      <formula>$N$7=9</formula>
    </cfRule>
  </conditionalFormatting>
  <conditionalFormatting sqref="W34">
    <cfRule type="cellIs" dxfId="3189" priority="678" stopIfTrue="1" operator="notEqual">
      <formula>AN16</formula>
    </cfRule>
    <cfRule type="expression" dxfId="3188" priority="679" stopIfTrue="1">
      <formula>$N$7=9</formula>
    </cfRule>
  </conditionalFormatting>
  <conditionalFormatting sqref="AN18">
    <cfRule type="cellIs" dxfId="3187" priority="676" stopIfTrue="1" operator="notEqual">
      <formula>Y34</formula>
    </cfRule>
    <cfRule type="expression" dxfId="3186" priority="677" stopIfTrue="1">
      <formula>$N$7=11</formula>
    </cfRule>
  </conditionalFormatting>
  <conditionalFormatting sqref="AO18">
    <cfRule type="cellIs" dxfId="3185" priority="674" stopIfTrue="1" operator="notEqual">
      <formula>X34</formula>
    </cfRule>
    <cfRule type="expression" dxfId="3184" priority="675" stopIfTrue="1">
      <formula>$N$7=11</formula>
    </cfRule>
  </conditionalFormatting>
  <conditionalFormatting sqref="AL20">
    <cfRule type="cellIs" dxfId="3183" priority="672" stopIfTrue="1" operator="notEqual">
      <formula>AA32</formula>
    </cfRule>
    <cfRule type="expression" dxfId="3182" priority="673" stopIfTrue="1">
      <formula>$N$7=6</formula>
    </cfRule>
  </conditionalFormatting>
  <conditionalFormatting sqref="AM20">
    <cfRule type="cellIs" dxfId="3181" priority="670" stopIfTrue="1" operator="notEqual">
      <formula>Z32</formula>
    </cfRule>
    <cfRule type="expression" dxfId="3180" priority="671" stopIfTrue="1">
      <formula>$N$7=6</formula>
    </cfRule>
  </conditionalFormatting>
  <conditionalFormatting sqref="AJ22">
    <cfRule type="cellIs" dxfId="3179" priority="668" stopIfTrue="1" operator="notEqual">
      <formula>AC30</formula>
    </cfRule>
    <cfRule type="expression" dxfId="3178" priority="669" stopIfTrue="1">
      <formula>$N$7=6</formula>
    </cfRule>
  </conditionalFormatting>
  <conditionalFormatting sqref="AK22">
    <cfRule type="cellIs" dxfId="3177" priority="666" stopIfTrue="1" operator="notEqual">
      <formula>AB30</formula>
    </cfRule>
    <cfRule type="expression" dxfId="3176" priority="667" stopIfTrue="1">
      <formula>$N$7=6</formula>
    </cfRule>
  </conditionalFormatting>
  <conditionalFormatting sqref="AH24">
    <cfRule type="cellIs" dxfId="3175" priority="664" stopIfTrue="1" operator="notEqual">
      <formula>AE28</formula>
    </cfRule>
    <cfRule type="expression" dxfId="3174" priority="665" stopIfTrue="1">
      <formula>$N$7=6</formula>
    </cfRule>
  </conditionalFormatting>
  <conditionalFormatting sqref="AI24">
    <cfRule type="cellIs" dxfId="3173" priority="662" stopIfTrue="1" operator="notEqual">
      <formula>AD28</formula>
    </cfRule>
    <cfRule type="expression" dxfId="3172" priority="663" stopIfTrue="1">
      <formula>$N$7=6</formula>
    </cfRule>
  </conditionalFormatting>
  <conditionalFormatting sqref="AD28">
    <cfRule type="cellIs" dxfId="3171" priority="660" stopIfTrue="1" operator="notEqual">
      <formula>AI24</formula>
    </cfRule>
    <cfRule type="expression" dxfId="3170" priority="661" stopIfTrue="1">
      <formula>$N$7=6</formula>
    </cfRule>
  </conditionalFormatting>
  <conditionalFormatting sqref="AE28">
    <cfRule type="cellIs" dxfId="3169" priority="658" stopIfTrue="1" operator="notEqual">
      <formula>AH24</formula>
    </cfRule>
    <cfRule type="expression" dxfId="3168" priority="659" stopIfTrue="1">
      <formula>$N$7=6</formula>
    </cfRule>
  </conditionalFormatting>
  <conditionalFormatting sqref="AB30">
    <cfRule type="cellIs" dxfId="3167" priority="656" stopIfTrue="1" operator="notEqual">
      <formula>AK22</formula>
    </cfRule>
    <cfRule type="expression" dxfId="3166" priority="657" stopIfTrue="1">
      <formula>$N$7=6</formula>
    </cfRule>
  </conditionalFormatting>
  <conditionalFormatting sqref="AC30">
    <cfRule type="cellIs" dxfId="3165" priority="654" stopIfTrue="1" operator="notEqual">
      <formula>AJ22</formula>
    </cfRule>
    <cfRule type="expression" dxfId="3164" priority="655" stopIfTrue="1">
      <formula>$N$7=6</formula>
    </cfRule>
  </conditionalFormatting>
  <conditionalFormatting sqref="Z32">
    <cfRule type="cellIs" dxfId="3163" priority="652" stopIfTrue="1" operator="notEqual">
      <formula>AM20</formula>
    </cfRule>
    <cfRule type="expression" dxfId="3162" priority="653" stopIfTrue="1">
      <formula>$N$7=6</formula>
    </cfRule>
  </conditionalFormatting>
  <conditionalFormatting sqref="AA32">
    <cfRule type="cellIs" dxfId="3161" priority="650" stopIfTrue="1" operator="notEqual">
      <formula>AL20</formula>
    </cfRule>
    <cfRule type="expression" dxfId="3160" priority="651" stopIfTrue="1">
      <formula>$N$7=6</formula>
    </cfRule>
  </conditionalFormatting>
  <conditionalFormatting sqref="X34">
    <cfRule type="cellIs" dxfId="3159" priority="648" stopIfTrue="1" operator="notEqual">
      <formula>AO18</formula>
    </cfRule>
    <cfRule type="expression" dxfId="3158" priority="649" stopIfTrue="1">
      <formula>$N$7=11</formula>
    </cfRule>
  </conditionalFormatting>
  <conditionalFormatting sqref="Y34">
    <cfRule type="cellIs" dxfId="3157" priority="646" stopIfTrue="1" operator="notEqual">
      <formula>AN18</formula>
    </cfRule>
    <cfRule type="expression" dxfId="3156" priority="647" stopIfTrue="1">
      <formula>$N$7=11</formula>
    </cfRule>
  </conditionalFormatting>
  <conditionalFormatting sqref="T8">
    <cfRule type="cellIs" dxfId="3155" priority="644" stopIfTrue="1" operator="notEqual">
      <formula>O14</formula>
    </cfRule>
    <cfRule type="expression" dxfId="3154" priority="645" stopIfTrue="1">
      <formula>$N$7=4</formula>
    </cfRule>
  </conditionalFormatting>
  <conditionalFormatting sqref="U8">
    <cfRule type="cellIs" dxfId="3153" priority="642" stopIfTrue="1" operator="notEqual">
      <formula>N14</formula>
    </cfRule>
    <cfRule type="expression" dxfId="3152" priority="643" stopIfTrue="1">
      <formula>$N$7=4</formula>
    </cfRule>
  </conditionalFormatting>
  <conditionalFormatting sqref="R10">
    <cfRule type="cellIs" dxfId="3151" priority="640" stopIfTrue="1" operator="notEqual">
      <formula>Q12</formula>
    </cfRule>
    <cfRule type="expression" dxfId="3150" priority="641" stopIfTrue="1">
      <formula>$N$7=4</formula>
    </cfRule>
  </conditionalFormatting>
  <conditionalFormatting sqref="S10">
    <cfRule type="cellIs" dxfId="3149" priority="638" stopIfTrue="1" operator="notEqual">
      <formula>P12</formula>
    </cfRule>
    <cfRule type="expression" dxfId="3148" priority="639" stopIfTrue="1">
      <formula>$N$7=4</formula>
    </cfRule>
  </conditionalFormatting>
  <conditionalFormatting sqref="P12">
    <cfRule type="cellIs" dxfId="3147" priority="636" stopIfTrue="1" operator="notEqual">
      <formula>S10</formula>
    </cfRule>
    <cfRule type="expression" dxfId="3146" priority="637" stopIfTrue="1">
      <formula>$N$7=4</formula>
    </cfRule>
  </conditionalFormatting>
  <conditionalFormatting sqref="Q12">
    <cfRule type="cellIs" dxfId="3145" priority="634" stopIfTrue="1" operator="notEqual">
      <formula>R10</formula>
    </cfRule>
    <cfRule type="expression" dxfId="3144" priority="635" stopIfTrue="1">
      <formula>$N$7=4</formula>
    </cfRule>
  </conditionalFormatting>
  <conditionalFormatting sqref="N14">
    <cfRule type="cellIs" dxfId="3143" priority="632" stopIfTrue="1" operator="notEqual">
      <formula>U8</formula>
    </cfRule>
    <cfRule type="expression" dxfId="3142" priority="633" stopIfTrue="1">
      <formula>$N$7=4</formula>
    </cfRule>
  </conditionalFormatting>
  <conditionalFormatting sqref="O14">
    <cfRule type="cellIs" dxfId="3141" priority="630" stopIfTrue="1" operator="notEqual">
      <formula>T8</formula>
    </cfRule>
    <cfRule type="expression" dxfId="3140" priority="631" stopIfTrue="1">
      <formula>$N$7=4</formula>
    </cfRule>
  </conditionalFormatting>
  <conditionalFormatting sqref="V8">
    <cfRule type="cellIs" dxfId="3139" priority="628" stopIfTrue="1" operator="notEqual">
      <formula>O16</formula>
    </cfRule>
    <cfRule type="expression" dxfId="3138" priority="629" stopIfTrue="1">
      <formula>$N$7=5</formula>
    </cfRule>
  </conditionalFormatting>
  <conditionalFormatting sqref="W8">
    <cfRule type="cellIs" dxfId="3137" priority="626" stopIfTrue="1" operator="notEqual">
      <formula>N16</formula>
    </cfRule>
    <cfRule type="expression" dxfId="3136" priority="627" stopIfTrue="1">
      <formula>$N$7=5</formula>
    </cfRule>
  </conditionalFormatting>
  <conditionalFormatting sqref="T10">
    <cfRule type="cellIs" dxfId="3135" priority="624" stopIfTrue="1" operator="notEqual">
      <formula>Q14</formula>
    </cfRule>
    <cfRule type="expression" dxfId="3134" priority="625" stopIfTrue="1">
      <formula>$N$7=5</formula>
    </cfRule>
  </conditionalFormatting>
  <conditionalFormatting sqref="U10">
    <cfRule type="cellIs" dxfId="3133" priority="622" stopIfTrue="1" operator="notEqual">
      <formula>P14</formula>
    </cfRule>
    <cfRule type="expression" dxfId="3132" priority="623" stopIfTrue="1">
      <formula>$N$7=5</formula>
    </cfRule>
  </conditionalFormatting>
  <conditionalFormatting sqref="P14">
    <cfRule type="cellIs" dxfId="3131" priority="620" stopIfTrue="1" operator="notEqual">
      <formula>U10</formula>
    </cfRule>
    <cfRule type="expression" dxfId="3130" priority="621" stopIfTrue="1">
      <formula>$N$7=5</formula>
    </cfRule>
  </conditionalFormatting>
  <conditionalFormatting sqref="Q14">
    <cfRule type="cellIs" dxfId="3129" priority="618" stopIfTrue="1" operator="notEqual">
      <formula>T10</formula>
    </cfRule>
    <cfRule type="expression" dxfId="3128" priority="619" stopIfTrue="1">
      <formula>$N$7=5</formula>
    </cfRule>
  </conditionalFormatting>
  <conditionalFormatting sqref="N16">
    <cfRule type="cellIs" dxfId="3127" priority="616" stopIfTrue="1" operator="notEqual">
      <formula>W8</formula>
    </cfRule>
    <cfRule type="expression" dxfId="3126" priority="617" stopIfTrue="1">
      <formula>$N$7=5</formula>
    </cfRule>
  </conditionalFormatting>
  <conditionalFormatting sqref="O16">
    <cfRule type="cellIs" dxfId="3125" priority="614" stopIfTrue="1" operator="notEqual">
      <formula>V8</formula>
    </cfRule>
    <cfRule type="expression" dxfId="3124" priority="615" stopIfTrue="1">
      <formula>$N$7=5</formula>
    </cfRule>
  </conditionalFormatting>
  <conditionalFormatting sqref="AN20">
    <cfRule type="cellIs" dxfId="3123" priority="612" stopIfTrue="1" operator="notEqual">
      <formula>AA34</formula>
    </cfRule>
    <cfRule type="expression" dxfId="3122" priority="613" stopIfTrue="1">
      <formula>$N$7=13</formula>
    </cfRule>
  </conditionalFormatting>
  <conditionalFormatting sqref="AO20">
    <cfRule type="cellIs" dxfId="3121" priority="610" stopIfTrue="1" operator="notEqual">
      <formula>Z34</formula>
    </cfRule>
    <cfRule type="expression" dxfId="3120" priority="611" stopIfTrue="1">
      <formula>$N$7=13</formula>
    </cfRule>
  </conditionalFormatting>
  <conditionalFormatting sqref="AL22">
    <cfRule type="cellIs" dxfId="3119" priority="608" stopIfTrue="1" operator="notEqual">
      <formula>AC32</formula>
    </cfRule>
    <cfRule type="expression" dxfId="3118" priority="609" stopIfTrue="1">
      <formula>$N$7=7</formula>
    </cfRule>
  </conditionalFormatting>
  <conditionalFormatting sqref="AM22">
    <cfRule type="cellIs" dxfId="3117" priority="606" stopIfTrue="1" operator="notEqual">
      <formula>AB32</formula>
    </cfRule>
    <cfRule type="expression" dxfId="3116" priority="607" stopIfTrue="1">
      <formula>$N$7=7</formula>
    </cfRule>
  </conditionalFormatting>
  <conditionalFormatting sqref="AJ24">
    <cfRule type="cellIs" dxfId="3115" priority="604" stopIfTrue="1" operator="notEqual">
      <formula>AE30</formula>
    </cfRule>
    <cfRule type="expression" dxfId="3114" priority="605" stopIfTrue="1">
      <formula>$N$7=7</formula>
    </cfRule>
  </conditionalFormatting>
  <conditionalFormatting sqref="AK24">
    <cfRule type="cellIs" dxfId="3113" priority="602" stopIfTrue="1" operator="notEqual">
      <formula>AD30</formula>
    </cfRule>
    <cfRule type="expression" dxfId="3112" priority="603" stopIfTrue="1">
      <formula>$N$7=7</formula>
    </cfRule>
  </conditionalFormatting>
  <conditionalFormatting sqref="AH26">
    <cfRule type="cellIs" dxfId="3111" priority="600" stopIfTrue="1" operator="notEqual">
      <formula>AG28</formula>
    </cfRule>
    <cfRule type="expression" dxfId="3110" priority="601" stopIfTrue="1">
      <formula>$N$7=7</formula>
    </cfRule>
  </conditionalFormatting>
  <conditionalFormatting sqref="AI26">
    <cfRule type="cellIs" dxfId="3109" priority="598" stopIfTrue="1" operator="notEqual">
      <formula>AF28</formula>
    </cfRule>
    <cfRule type="expression" dxfId="3108" priority="599" stopIfTrue="1">
      <formula>$N$7=7</formula>
    </cfRule>
  </conditionalFormatting>
  <conditionalFormatting sqref="AF28">
    <cfRule type="cellIs" dxfId="3107" priority="596" stopIfTrue="1" operator="notEqual">
      <formula>AI26</formula>
    </cfRule>
    <cfRule type="expression" dxfId="3106" priority="597" stopIfTrue="1">
      <formula>$N$7=7</formula>
    </cfRule>
  </conditionalFormatting>
  <conditionalFormatting sqref="AG28">
    <cfRule type="cellIs" dxfId="3105" priority="594" stopIfTrue="1" operator="notEqual">
      <formula>AH26</formula>
    </cfRule>
    <cfRule type="expression" dxfId="3104" priority="595" stopIfTrue="1">
      <formula>$N$7=7</formula>
    </cfRule>
  </conditionalFormatting>
  <conditionalFormatting sqref="AD30">
    <cfRule type="cellIs" dxfId="3103" priority="592" stopIfTrue="1" operator="notEqual">
      <formula>AK24</formula>
    </cfRule>
    <cfRule type="expression" dxfId="3102" priority="593" stopIfTrue="1">
      <formula>$N$7=7</formula>
    </cfRule>
  </conditionalFormatting>
  <conditionalFormatting sqref="AE30">
    <cfRule type="cellIs" dxfId="3101" priority="590" stopIfTrue="1" operator="notEqual">
      <formula>AJ24</formula>
    </cfRule>
    <cfRule type="expression" dxfId="3100" priority="591" stopIfTrue="1">
      <formula>$N$7=7</formula>
    </cfRule>
  </conditionalFormatting>
  <conditionalFormatting sqref="AB32">
    <cfRule type="cellIs" dxfId="3099" priority="588" stopIfTrue="1" operator="notEqual">
      <formula>AM22</formula>
    </cfRule>
    <cfRule type="expression" dxfId="3098" priority="589" stopIfTrue="1">
      <formula>$N$7=7</formula>
    </cfRule>
  </conditionalFormatting>
  <conditionalFormatting sqref="AC32">
    <cfRule type="cellIs" dxfId="3097" priority="586" stopIfTrue="1" operator="notEqual">
      <formula>AL22</formula>
    </cfRule>
    <cfRule type="expression" dxfId="3096" priority="587" stopIfTrue="1">
      <formula>$N$7=7</formula>
    </cfRule>
  </conditionalFormatting>
  <conditionalFormatting sqref="Z34">
    <cfRule type="cellIs" dxfId="3095" priority="584" stopIfTrue="1" operator="notEqual">
      <formula>AO20</formula>
    </cfRule>
    <cfRule type="expression" dxfId="3094" priority="585" stopIfTrue="1">
      <formula>$N$7=13</formula>
    </cfRule>
  </conditionalFormatting>
  <conditionalFormatting sqref="AA34">
    <cfRule type="cellIs" dxfId="3093" priority="582" stopIfTrue="1" operator="notEqual">
      <formula>AN20</formula>
    </cfRule>
    <cfRule type="expression" dxfId="3092" priority="583" stopIfTrue="1">
      <formula>$N$7=13</formula>
    </cfRule>
  </conditionalFormatting>
  <conditionalFormatting sqref="X8">
    <cfRule type="cellIs" dxfId="3091" priority="580" stopIfTrue="1" operator="notEqual">
      <formula>O18</formula>
    </cfRule>
    <cfRule type="expression" dxfId="3090" priority="581" stopIfTrue="1">
      <formula>$N$7=6</formula>
    </cfRule>
  </conditionalFormatting>
  <conditionalFormatting sqref="Y8">
    <cfRule type="cellIs" dxfId="3089" priority="578" stopIfTrue="1" operator="notEqual">
      <formula>N18</formula>
    </cfRule>
    <cfRule type="expression" dxfId="3088" priority="579" stopIfTrue="1">
      <formula>$N$7=6</formula>
    </cfRule>
  </conditionalFormatting>
  <conditionalFormatting sqref="V10">
    <cfRule type="cellIs" dxfId="3087" priority="576" stopIfTrue="1" operator="notEqual">
      <formula>Q16</formula>
    </cfRule>
    <cfRule type="expression" dxfId="3086" priority="577" stopIfTrue="1">
      <formula>$N$7=6</formula>
    </cfRule>
  </conditionalFormatting>
  <conditionalFormatting sqref="W10">
    <cfRule type="cellIs" dxfId="3085" priority="574" stopIfTrue="1" operator="notEqual">
      <formula>P16</formula>
    </cfRule>
    <cfRule type="expression" dxfId="3084" priority="575" stopIfTrue="1">
      <formula>$N$7=6</formula>
    </cfRule>
  </conditionalFormatting>
  <conditionalFormatting sqref="T12">
    <cfRule type="cellIs" dxfId="3083" priority="572" stopIfTrue="1" operator="notEqual">
      <formula>S14</formula>
    </cfRule>
    <cfRule type="expression" dxfId="3082" priority="573" stopIfTrue="1">
      <formula>$N$7=6</formula>
    </cfRule>
  </conditionalFormatting>
  <conditionalFormatting sqref="U12">
    <cfRule type="cellIs" dxfId="3081" priority="570" stopIfTrue="1" operator="notEqual">
      <formula>R14</formula>
    </cfRule>
    <cfRule type="expression" dxfId="3080" priority="571" stopIfTrue="1">
      <formula>$N$7=6</formula>
    </cfRule>
  </conditionalFormatting>
  <conditionalFormatting sqref="R14">
    <cfRule type="cellIs" dxfId="3079" priority="568" stopIfTrue="1" operator="notEqual">
      <formula>U12</formula>
    </cfRule>
    <cfRule type="expression" dxfId="3078" priority="569" stopIfTrue="1">
      <formula>$N$7=6</formula>
    </cfRule>
  </conditionalFormatting>
  <conditionalFormatting sqref="S14">
    <cfRule type="cellIs" dxfId="3077" priority="566" stopIfTrue="1" operator="notEqual">
      <formula>T12</formula>
    </cfRule>
    <cfRule type="expression" dxfId="3076" priority="567" stopIfTrue="1">
      <formula>$N$7=6</formula>
    </cfRule>
  </conditionalFormatting>
  <conditionalFormatting sqref="P16">
    <cfRule type="cellIs" dxfId="3075" priority="564" stopIfTrue="1" operator="notEqual">
      <formula>W10</formula>
    </cfRule>
    <cfRule type="expression" dxfId="3074" priority="565" stopIfTrue="1">
      <formula>$N$7=6</formula>
    </cfRule>
  </conditionalFormatting>
  <conditionalFormatting sqref="Q16">
    <cfRule type="cellIs" dxfId="3073" priority="562" stopIfTrue="1" operator="notEqual">
      <formula>V10</formula>
    </cfRule>
    <cfRule type="expression" dxfId="3072" priority="563" stopIfTrue="1">
      <formula>$N$7=6</formula>
    </cfRule>
  </conditionalFormatting>
  <conditionalFormatting sqref="N18">
    <cfRule type="cellIs" dxfId="3071" priority="560" stopIfTrue="1" operator="notEqual">
      <formula>Y8</formula>
    </cfRule>
    <cfRule type="expression" dxfId="3070" priority="561" stopIfTrue="1">
      <formula>$N$7=6</formula>
    </cfRule>
  </conditionalFormatting>
  <conditionalFormatting sqref="O18">
    <cfRule type="cellIs" dxfId="3069" priority="558" stopIfTrue="1" operator="notEqual">
      <formula>X8</formula>
    </cfRule>
    <cfRule type="expression" dxfId="3068" priority="559" stopIfTrue="1">
      <formula>$N$7=6</formula>
    </cfRule>
  </conditionalFormatting>
  <conditionalFormatting sqref="AN22">
    <cfRule type="cellIs" dxfId="3067" priority="556" stopIfTrue="1" operator="notEqual">
      <formula>AC34</formula>
    </cfRule>
    <cfRule type="expression" dxfId="3066" priority="557" stopIfTrue="1">
      <formula>$N$7=2</formula>
    </cfRule>
  </conditionalFormatting>
  <conditionalFormatting sqref="AO22">
    <cfRule type="cellIs" dxfId="3065" priority="554" stopIfTrue="1" operator="notEqual">
      <formula>AB34</formula>
    </cfRule>
    <cfRule type="expression" dxfId="3064" priority="555" stopIfTrue="1">
      <formula>$N$7=2</formula>
    </cfRule>
  </conditionalFormatting>
  <conditionalFormatting sqref="AL24">
    <cfRule type="cellIs" dxfId="3063" priority="552" stopIfTrue="1" operator="notEqual">
      <formula>AE32</formula>
    </cfRule>
    <cfRule type="expression" dxfId="3062" priority="553" stopIfTrue="1">
      <formula>$N$7=8</formula>
    </cfRule>
  </conditionalFormatting>
  <conditionalFormatting sqref="AM24">
    <cfRule type="cellIs" dxfId="3061" priority="550" stopIfTrue="1" operator="notEqual">
      <formula>AD32</formula>
    </cfRule>
    <cfRule type="expression" dxfId="3060" priority="551" stopIfTrue="1">
      <formula>$N$7=8</formula>
    </cfRule>
  </conditionalFormatting>
  <conditionalFormatting sqref="AJ26">
    <cfRule type="cellIs" dxfId="3059" priority="548" stopIfTrue="1" operator="notEqual">
      <formula>AG30</formula>
    </cfRule>
    <cfRule type="expression" dxfId="3058" priority="549" stopIfTrue="1">
      <formula>$N$7=8</formula>
    </cfRule>
  </conditionalFormatting>
  <conditionalFormatting sqref="AK26">
    <cfRule type="cellIs" dxfId="3057" priority="546" stopIfTrue="1" operator="notEqual">
      <formula>AF30</formula>
    </cfRule>
    <cfRule type="expression" dxfId="3056" priority="547" stopIfTrue="1">
      <formula>$N$7=8</formula>
    </cfRule>
  </conditionalFormatting>
  <conditionalFormatting sqref="AF30">
    <cfRule type="cellIs" dxfId="3055" priority="544" stopIfTrue="1" operator="notEqual">
      <formula>AK26</formula>
    </cfRule>
    <cfRule type="expression" dxfId="3054" priority="545" stopIfTrue="1">
      <formula>$N$7=8</formula>
    </cfRule>
  </conditionalFormatting>
  <conditionalFormatting sqref="AG30">
    <cfRule type="cellIs" dxfId="3053" priority="542" stopIfTrue="1" operator="notEqual">
      <formula>AJ26</formula>
    </cfRule>
    <cfRule type="expression" dxfId="3052" priority="543" stopIfTrue="1">
      <formula>$N$7=8</formula>
    </cfRule>
  </conditionalFormatting>
  <conditionalFormatting sqref="AD32">
    <cfRule type="cellIs" dxfId="3051" priority="540" stopIfTrue="1" operator="notEqual">
      <formula>AM24</formula>
    </cfRule>
    <cfRule type="expression" dxfId="3050" priority="541" stopIfTrue="1">
      <formula>$N$7=8</formula>
    </cfRule>
  </conditionalFormatting>
  <conditionalFormatting sqref="AE32">
    <cfRule type="cellIs" dxfId="3049" priority="538" stopIfTrue="1" operator="notEqual">
      <formula>AL24</formula>
    </cfRule>
    <cfRule type="expression" dxfId="3048" priority="539" stopIfTrue="1">
      <formula>$N$7=8</formula>
    </cfRule>
  </conditionalFormatting>
  <conditionalFormatting sqref="AB34">
    <cfRule type="cellIs" dxfId="3047" priority="536" stopIfTrue="1" operator="notEqual">
      <formula>AO22</formula>
    </cfRule>
    <cfRule type="expression" dxfId="3046" priority="537" stopIfTrue="1">
      <formula>$N$7=2</formula>
    </cfRule>
  </conditionalFormatting>
  <conditionalFormatting sqref="AC34">
    <cfRule type="cellIs" dxfId="3045" priority="534" stopIfTrue="1" operator="notEqual">
      <formula>AN22</formula>
    </cfRule>
    <cfRule type="expression" dxfId="3044" priority="535" stopIfTrue="1">
      <formula>$N$7=2</formula>
    </cfRule>
  </conditionalFormatting>
  <conditionalFormatting sqref="Z8">
    <cfRule type="cellIs" dxfId="3043" priority="532" stopIfTrue="1" operator="notEqual">
      <formula>O20</formula>
    </cfRule>
    <cfRule type="expression" dxfId="3042" priority="533" stopIfTrue="1">
      <formula>$N$7=7</formula>
    </cfRule>
  </conditionalFormatting>
  <conditionalFormatting sqref="AA8">
    <cfRule type="cellIs" dxfId="3041" priority="530" stopIfTrue="1" operator="notEqual">
      <formula>N20</formula>
    </cfRule>
    <cfRule type="expression" dxfId="3040" priority="531" stopIfTrue="1">
      <formula>$N$7=7</formula>
    </cfRule>
  </conditionalFormatting>
  <conditionalFormatting sqref="X10">
    <cfRule type="cellIs" dxfId="3039" priority="528" stopIfTrue="1" operator="notEqual">
      <formula>Q18</formula>
    </cfRule>
    <cfRule type="expression" dxfId="3038" priority="529" stopIfTrue="1">
      <formula>$N$7=7</formula>
    </cfRule>
  </conditionalFormatting>
  <conditionalFormatting sqref="Y10">
    <cfRule type="cellIs" dxfId="3037" priority="526" stopIfTrue="1" operator="notEqual">
      <formula>P18</formula>
    </cfRule>
    <cfRule type="expression" dxfId="3036" priority="527" stopIfTrue="1">
      <formula>$N$7=7</formula>
    </cfRule>
  </conditionalFormatting>
  <conditionalFormatting sqref="V12">
    <cfRule type="cellIs" dxfId="3035" priority="524" stopIfTrue="1" operator="notEqual">
      <formula>S16</formula>
    </cfRule>
    <cfRule type="expression" dxfId="3034" priority="525" stopIfTrue="1">
      <formula>$N$7=7</formula>
    </cfRule>
  </conditionalFormatting>
  <conditionalFormatting sqref="W12">
    <cfRule type="cellIs" dxfId="3033" priority="522" stopIfTrue="1" operator="notEqual">
      <formula>R16</formula>
    </cfRule>
    <cfRule type="expression" dxfId="3032" priority="523" stopIfTrue="1">
      <formula>$N$7=7</formula>
    </cfRule>
  </conditionalFormatting>
  <conditionalFormatting sqref="R16">
    <cfRule type="cellIs" dxfId="3031" priority="520" stopIfTrue="1" operator="notEqual">
      <formula>W12</formula>
    </cfRule>
    <cfRule type="expression" dxfId="3030" priority="521" stopIfTrue="1">
      <formula>$N$7=7</formula>
    </cfRule>
  </conditionalFormatting>
  <conditionalFormatting sqref="S16">
    <cfRule type="cellIs" dxfId="3029" priority="518" stopIfTrue="1" operator="notEqual">
      <formula>V12</formula>
    </cfRule>
    <cfRule type="expression" dxfId="3028" priority="519" stopIfTrue="1">
      <formula>$N$7=7</formula>
    </cfRule>
  </conditionalFormatting>
  <conditionalFormatting sqref="P18">
    <cfRule type="cellIs" dxfId="3027" priority="516" stopIfTrue="1" operator="notEqual">
      <formula>Y10</formula>
    </cfRule>
    <cfRule type="expression" dxfId="3026" priority="517" stopIfTrue="1">
      <formula>$N$7=7</formula>
    </cfRule>
  </conditionalFormatting>
  <conditionalFormatting sqref="Q18">
    <cfRule type="cellIs" dxfId="3025" priority="514" stopIfTrue="1" operator="notEqual">
      <formula>X10</formula>
    </cfRule>
    <cfRule type="expression" dxfId="3024" priority="515" stopIfTrue="1">
      <formula>$N$7=7</formula>
    </cfRule>
  </conditionalFormatting>
  <conditionalFormatting sqref="N20">
    <cfRule type="cellIs" dxfId="3023" priority="512" stopIfTrue="1" operator="notEqual">
      <formula>AA8</formula>
    </cfRule>
    <cfRule type="expression" dxfId="3022" priority="513" stopIfTrue="1">
      <formula>$N$7=7</formula>
    </cfRule>
  </conditionalFormatting>
  <conditionalFormatting sqref="O20">
    <cfRule type="cellIs" dxfId="3021" priority="510" stopIfTrue="1" operator="notEqual">
      <formula>Z8</formula>
    </cfRule>
    <cfRule type="expression" dxfId="3020" priority="511" stopIfTrue="1">
      <formula>$N$7=7</formula>
    </cfRule>
  </conditionalFormatting>
  <conditionalFormatting sqref="AN24">
    <cfRule type="cellIs" dxfId="3019" priority="508" stopIfTrue="1" operator="notEqual">
      <formula>AE34</formula>
    </cfRule>
    <cfRule type="expression" dxfId="3018" priority="509" stopIfTrue="1">
      <formula>$N$7=4</formula>
    </cfRule>
  </conditionalFormatting>
  <conditionalFormatting sqref="AO24">
    <cfRule type="cellIs" dxfId="3017" priority="506" stopIfTrue="1" operator="notEqual">
      <formula>AD34</formula>
    </cfRule>
    <cfRule type="expression" dxfId="3016" priority="507" stopIfTrue="1">
      <formula>$N$7=4</formula>
    </cfRule>
  </conditionalFormatting>
  <conditionalFormatting sqref="AL26">
    <cfRule type="cellIs" dxfId="3015" priority="504" stopIfTrue="1" operator="notEqual">
      <formula>AG32</formula>
    </cfRule>
    <cfRule type="expression" dxfId="3014" priority="505" stopIfTrue="1">
      <formula>$N$7=9</formula>
    </cfRule>
  </conditionalFormatting>
  <conditionalFormatting sqref="AM26">
    <cfRule type="cellIs" dxfId="3013" priority="502" stopIfTrue="1" operator="notEqual">
      <formula>AF32</formula>
    </cfRule>
    <cfRule type="expression" dxfId="3012" priority="503" stopIfTrue="1">
      <formula>$N$7=9</formula>
    </cfRule>
  </conditionalFormatting>
  <conditionalFormatting sqref="AJ28">
    <cfRule type="cellIs" dxfId="3011" priority="500" stopIfTrue="1" operator="notEqual">
      <formula>AI30</formula>
    </cfRule>
    <cfRule type="expression" dxfId="3010" priority="501" stopIfTrue="1">
      <formula>$N$7=9</formula>
    </cfRule>
  </conditionalFormatting>
  <conditionalFormatting sqref="AK28">
    <cfRule type="cellIs" dxfId="3009" priority="498" stopIfTrue="1" operator="notEqual">
      <formula>AH30</formula>
    </cfRule>
    <cfRule type="expression" dxfId="3008" priority="499" stopIfTrue="1">
      <formula>$N$7=9</formula>
    </cfRule>
  </conditionalFormatting>
  <conditionalFormatting sqref="AH30">
    <cfRule type="cellIs" dxfId="3007" priority="496" stopIfTrue="1" operator="notEqual">
      <formula>AK28</formula>
    </cfRule>
    <cfRule type="expression" dxfId="3006" priority="497" stopIfTrue="1">
      <formula>$N$7=9</formula>
    </cfRule>
  </conditionalFormatting>
  <conditionalFormatting sqref="AI30">
    <cfRule type="cellIs" dxfId="3005" priority="494" stopIfTrue="1" operator="notEqual">
      <formula>AJ28</formula>
    </cfRule>
    <cfRule type="expression" dxfId="3004" priority="495" stopIfTrue="1">
      <formula>$N$7=9</formula>
    </cfRule>
  </conditionalFormatting>
  <conditionalFormatting sqref="AF32">
    <cfRule type="cellIs" dxfId="3003" priority="492" stopIfTrue="1" operator="notEqual">
      <formula>AM26</formula>
    </cfRule>
    <cfRule type="expression" dxfId="3002" priority="493" stopIfTrue="1">
      <formula>$N$7=9</formula>
    </cfRule>
  </conditionalFormatting>
  <conditionalFormatting sqref="AG32">
    <cfRule type="cellIs" dxfId="3001" priority="490" stopIfTrue="1" operator="notEqual">
      <formula>AL26</formula>
    </cfRule>
    <cfRule type="expression" dxfId="3000" priority="491" stopIfTrue="1">
      <formula>$N$7=9</formula>
    </cfRule>
  </conditionalFormatting>
  <conditionalFormatting sqref="AD34">
    <cfRule type="cellIs" dxfId="2999" priority="488" stopIfTrue="1" operator="notEqual">
      <formula>AO24</formula>
    </cfRule>
    <cfRule type="expression" dxfId="2998" priority="489" stopIfTrue="1">
      <formula>$N$7=4</formula>
    </cfRule>
  </conditionalFormatting>
  <conditionalFormatting sqref="AE34">
    <cfRule type="cellIs" dxfId="2997" priority="486" stopIfTrue="1" operator="notEqual">
      <formula>AN24</formula>
    </cfRule>
    <cfRule type="expression" dxfId="2996" priority="487" stopIfTrue="1">
      <formula>$N$7=4</formula>
    </cfRule>
  </conditionalFormatting>
  <conditionalFormatting sqref="AB8">
    <cfRule type="cellIs" dxfId="2995" priority="484" stopIfTrue="1" operator="notEqual">
      <formula>O22</formula>
    </cfRule>
    <cfRule type="expression" dxfId="2994" priority="485" stopIfTrue="1">
      <formula>$N$7=8</formula>
    </cfRule>
  </conditionalFormatting>
  <conditionalFormatting sqref="AC8">
    <cfRule type="cellIs" dxfId="2993" priority="482" stopIfTrue="1" operator="notEqual">
      <formula>N22</formula>
    </cfRule>
    <cfRule type="expression" dxfId="2992" priority="483" stopIfTrue="1">
      <formula>$N$7=8</formula>
    </cfRule>
  </conditionalFormatting>
  <conditionalFormatting sqref="N22">
    <cfRule type="cellIs" dxfId="2991" priority="480" stopIfTrue="1" operator="notEqual">
      <formula>AC8</formula>
    </cfRule>
    <cfRule type="expression" dxfId="2990" priority="481" stopIfTrue="1">
      <formula>$N$7=8</formula>
    </cfRule>
  </conditionalFormatting>
  <conditionalFormatting sqref="O22">
    <cfRule type="cellIs" dxfId="2989" priority="478" stopIfTrue="1" operator="notEqual">
      <formula>AB8</formula>
    </cfRule>
    <cfRule type="expression" dxfId="2988" priority="479" stopIfTrue="1">
      <formula>$N$7=8</formula>
    </cfRule>
  </conditionalFormatting>
  <conditionalFormatting sqref="Z10">
    <cfRule type="cellIs" dxfId="2987" priority="476" stopIfTrue="1" operator="notEqual">
      <formula>Q20</formula>
    </cfRule>
    <cfRule type="expression" dxfId="2986" priority="477" stopIfTrue="1">
      <formula>$N$7=8</formula>
    </cfRule>
  </conditionalFormatting>
  <conditionalFormatting sqref="AA10">
    <cfRule type="cellIs" dxfId="2985" priority="474" stopIfTrue="1" operator="notEqual">
      <formula>P20</formula>
    </cfRule>
    <cfRule type="expression" dxfId="2984" priority="475" stopIfTrue="1">
      <formula>$N$7=8</formula>
    </cfRule>
  </conditionalFormatting>
  <conditionalFormatting sqref="X12">
    <cfRule type="cellIs" dxfId="2983" priority="472" stopIfTrue="1" operator="notEqual">
      <formula>S18</formula>
    </cfRule>
    <cfRule type="expression" dxfId="2982" priority="473" stopIfTrue="1">
      <formula>$N$7=8</formula>
    </cfRule>
  </conditionalFormatting>
  <conditionalFormatting sqref="Y12">
    <cfRule type="cellIs" dxfId="2981" priority="470" stopIfTrue="1" operator="notEqual">
      <formula>R18</formula>
    </cfRule>
    <cfRule type="expression" dxfId="2980" priority="471" stopIfTrue="1">
      <formula>$N$7=8</formula>
    </cfRule>
  </conditionalFormatting>
  <conditionalFormatting sqref="V14">
    <cfRule type="cellIs" dxfId="2979" priority="468" stopIfTrue="1" operator="notEqual">
      <formula>U16</formula>
    </cfRule>
    <cfRule type="expression" dxfId="2978" priority="469" stopIfTrue="1">
      <formula>$N$7=8</formula>
    </cfRule>
  </conditionalFormatting>
  <conditionalFormatting sqref="W14">
    <cfRule type="cellIs" dxfId="2977" priority="466" stopIfTrue="1" operator="notEqual">
      <formula>T16</formula>
    </cfRule>
    <cfRule type="expression" dxfId="2976" priority="467" stopIfTrue="1">
      <formula>$N$7=8</formula>
    </cfRule>
  </conditionalFormatting>
  <conditionalFormatting sqref="T16">
    <cfRule type="cellIs" dxfId="2975" priority="464" stopIfTrue="1" operator="notEqual">
      <formula>W14</formula>
    </cfRule>
    <cfRule type="expression" dxfId="2974" priority="465" stopIfTrue="1">
      <formula>$N$7=8</formula>
    </cfRule>
  </conditionalFormatting>
  <conditionalFormatting sqref="U16">
    <cfRule type="cellIs" dxfId="2973" priority="462" stopIfTrue="1" operator="notEqual">
      <formula>V14</formula>
    </cfRule>
    <cfRule type="expression" dxfId="2972" priority="463" stopIfTrue="1">
      <formula>$N$7=8</formula>
    </cfRule>
  </conditionalFormatting>
  <conditionalFormatting sqref="R18">
    <cfRule type="cellIs" dxfId="2971" priority="460" stopIfTrue="1" operator="notEqual">
      <formula>Y12</formula>
    </cfRule>
    <cfRule type="expression" dxfId="2970" priority="461" stopIfTrue="1">
      <formula>$N$7=8</formula>
    </cfRule>
  </conditionalFormatting>
  <conditionalFormatting sqref="S18">
    <cfRule type="cellIs" dxfId="2969" priority="458" stopIfTrue="1" operator="notEqual">
      <formula>X12</formula>
    </cfRule>
    <cfRule type="expression" dxfId="2968" priority="459" stopIfTrue="1">
      <formula>$N$7=8</formula>
    </cfRule>
  </conditionalFormatting>
  <conditionalFormatting sqref="P20">
    <cfRule type="cellIs" dxfId="2967" priority="456" stopIfTrue="1" operator="notEqual">
      <formula>AA10</formula>
    </cfRule>
    <cfRule type="expression" dxfId="2966" priority="457" stopIfTrue="1">
      <formula>$N$7=8</formula>
    </cfRule>
  </conditionalFormatting>
  <conditionalFormatting sqref="Q20">
    <cfRule type="cellIs" dxfId="2965" priority="454" stopIfTrue="1" operator="notEqual">
      <formula>Z10</formula>
    </cfRule>
    <cfRule type="expression" dxfId="2964" priority="455" stopIfTrue="1">
      <formula>$N$7=8</formula>
    </cfRule>
  </conditionalFormatting>
  <conditionalFormatting sqref="AN26">
    <cfRule type="cellIs" dxfId="2963" priority="452" stopIfTrue="1" operator="notEqual">
      <formula>AG34</formula>
    </cfRule>
    <cfRule type="expression" dxfId="2962" priority="453" stopIfTrue="1">
      <formula>$N$7=6</formula>
    </cfRule>
  </conditionalFormatting>
  <conditionalFormatting sqref="AO26">
    <cfRule type="cellIs" dxfId="2961" priority="450" stopIfTrue="1" operator="notEqual">
      <formula>AF34</formula>
    </cfRule>
    <cfRule type="expression" dxfId="2960" priority="451" stopIfTrue="1">
      <formula>$N$7=6</formula>
    </cfRule>
  </conditionalFormatting>
  <conditionalFormatting sqref="AL28">
    <cfRule type="cellIs" dxfId="2959" priority="448" stopIfTrue="1" operator="notEqual">
      <formula>AI32</formula>
    </cfRule>
    <cfRule type="expression" dxfId="2958" priority="449" stopIfTrue="1">
      <formula>$N$7=10</formula>
    </cfRule>
  </conditionalFormatting>
  <conditionalFormatting sqref="AM28">
    <cfRule type="cellIs" dxfId="2957" priority="446" stopIfTrue="1" operator="notEqual">
      <formula>AH32</formula>
    </cfRule>
    <cfRule type="expression" dxfId="2956" priority="447" stopIfTrue="1">
      <formula>$N$7=10</formula>
    </cfRule>
  </conditionalFormatting>
  <conditionalFormatting sqref="AH32">
    <cfRule type="cellIs" dxfId="2955" priority="444" stopIfTrue="1" operator="notEqual">
      <formula>AM28</formula>
    </cfRule>
    <cfRule type="expression" dxfId="2954" priority="445" stopIfTrue="1">
      <formula>$N$7=10</formula>
    </cfRule>
  </conditionalFormatting>
  <conditionalFormatting sqref="AI32">
    <cfRule type="cellIs" dxfId="2953" priority="442" stopIfTrue="1" operator="notEqual">
      <formula>AL28</formula>
    </cfRule>
    <cfRule type="expression" dxfId="2952" priority="443" stopIfTrue="1">
      <formula>$N$7=10</formula>
    </cfRule>
  </conditionalFormatting>
  <conditionalFormatting sqref="AF34">
    <cfRule type="cellIs" dxfId="2951" priority="440" stopIfTrue="1" operator="notEqual">
      <formula>AO26</formula>
    </cfRule>
    <cfRule type="expression" dxfId="2950" priority="441" stopIfTrue="1">
      <formula>$N$7=6</formula>
    </cfRule>
  </conditionalFormatting>
  <conditionalFormatting sqref="AG34">
    <cfRule type="cellIs" dxfId="2949" priority="438" stopIfTrue="1" operator="notEqual">
      <formula>AN26</formula>
    </cfRule>
    <cfRule type="expression" dxfId="2948" priority="439" stopIfTrue="1">
      <formula>$N$7=6</formula>
    </cfRule>
  </conditionalFormatting>
  <conditionalFormatting sqref="AD8">
    <cfRule type="cellIs" dxfId="2947" priority="436" stopIfTrue="1" operator="notEqual">
      <formula>O24</formula>
    </cfRule>
    <cfRule type="expression" dxfId="2946" priority="437" stopIfTrue="1">
      <formula>$N$7=9</formula>
    </cfRule>
  </conditionalFormatting>
  <conditionalFormatting sqref="AE8">
    <cfRule type="cellIs" dxfId="2945" priority="434" stopIfTrue="1" operator="notEqual">
      <formula>N24</formula>
    </cfRule>
    <cfRule type="expression" dxfId="2944" priority="435" stopIfTrue="1">
      <formula>$N$7=9</formula>
    </cfRule>
  </conditionalFormatting>
  <conditionalFormatting sqref="AB10">
    <cfRule type="cellIs" dxfId="2943" priority="432" stopIfTrue="1" operator="notEqual">
      <formula>Q22</formula>
    </cfRule>
    <cfRule type="expression" dxfId="2942" priority="433" stopIfTrue="1">
      <formula>$N$7=9</formula>
    </cfRule>
  </conditionalFormatting>
  <conditionalFormatting sqref="AC10">
    <cfRule type="cellIs" dxfId="2941" priority="430" stopIfTrue="1" operator="notEqual">
      <formula>P22</formula>
    </cfRule>
    <cfRule type="expression" dxfId="2940" priority="431" stopIfTrue="1">
      <formula>$N$7=9</formula>
    </cfRule>
  </conditionalFormatting>
  <conditionalFormatting sqref="Z12">
    <cfRule type="cellIs" dxfId="2939" priority="428" stopIfTrue="1" operator="notEqual">
      <formula>S20</formula>
    </cfRule>
    <cfRule type="expression" dxfId="2938" priority="429" stopIfTrue="1">
      <formula>$N$7=9</formula>
    </cfRule>
  </conditionalFormatting>
  <conditionalFormatting sqref="AA12">
    <cfRule type="cellIs" dxfId="2937" priority="426" stopIfTrue="1" operator="notEqual">
      <formula>R20</formula>
    </cfRule>
    <cfRule type="expression" dxfId="2936" priority="427" stopIfTrue="1">
      <formula>$N$7=9</formula>
    </cfRule>
  </conditionalFormatting>
  <conditionalFormatting sqref="X14">
    <cfRule type="cellIs" dxfId="2935" priority="424" stopIfTrue="1" operator="notEqual">
      <formula>U18</formula>
    </cfRule>
    <cfRule type="expression" dxfId="2934" priority="425" stopIfTrue="1">
      <formula>$N$7=9</formula>
    </cfRule>
  </conditionalFormatting>
  <conditionalFormatting sqref="Y14">
    <cfRule type="cellIs" dxfId="2933" priority="422" stopIfTrue="1" operator="notEqual">
      <formula>T18</formula>
    </cfRule>
    <cfRule type="expression" dxfId="2932" priority="423" stopIfTrue="1">
      <formula>$N$7=9</formula>
    </cfRule>
  </conditionalFormatting>
  <conditionalFormatting sqref="T18">
    <cfRule type="cellIs" dxfId="2931" priority="420" stopIfTrue="1" operator="notEqual">
      <formula>Y14</formula>
    </cfRule>
    <cfRule type="expression" dxfId="2930" priority="421" stopIfTrue="1">
      <formula>$N$7=9</formula>
    </cfRule>
  </conditionalFormatting>
  <conditionalFormatting sqref="U18">
    <cfRule type="cellIs" dxfId="2929" priority="418" stopIfTrue="1" operator="notEqual">
      <formula>X14</formula>
    </cfRule>
    <cfRule type="expression" dxfId="2928" priority="419" stopIfTrue="1">
      <formula>$N$7=9</formula>
    </cfRule>
  </conditionalFormatting>
  <conditionalFormatting sqref="R20">
    <cfRule type="cellIs" dxfId="2927" priority="416" stopIfTrue="1" operator="notEqual">
      <formula>AA12</formula>
    </cfRule>
    <cfRule type="expression" dxfId="2926" priority="417" stopIfTrue="1">
      <formula>$N$7=9</formula>
    </cfRule>
  </conditionalFormatting>
  <conditionalFormatting sqref="S20">
    <cfRule type="cellIs" dxfId="2925" priority="414" stopIfTrue="1" operator="notEqual">
      <formula>Z12</formula>
    </cfRule>
    <cfRule type="expression" dxfId="2924" priority="415" stopIfTrue="1">
      <formula>$N$7=9</formula>
    </cfRule>
  </conditionalFormatting>
  <conditionalFormatting sqref="P22">
    <cfRule type="cellIs" dxfId="2923" priority="412" stopIfTrue="1" operator="notEqual">
      <formula>AC10</formula>
    </cfRule>
    <cfRule type="expression" dxfId="2922" priority="413" stopIfTrue="1">
      <formula>$N$7=9</formula>
    </cfRule>
  </conditionalFormatting>
  <conditionalFormatting sqref="Q22">
    <cfRule type="cellIs" dxfId="2921" priority="410" stopIfTrue="1" operator="notEqual">
      <formula>AB10</formula>
    </cfRule>
    <cfRule type="expression" dxfId="2920" priority="411" stopIfTrue="1">
      <formula>$N$7=9</formula>
    </cfRule>
  </conditionalFormatting>
  <conditionalFormatting sqref="N24">
    <cfRule type="cellIs" dxfId="2919" priority="408" stopIfTrue="1" operator="notEqual">
      <formula>AE8</formula>
    </cfRule>
    <cfRule type="expression" dxfId="2918" priority="409" stopIfTrue="1">
      <formula>$N$7=9</formula>
    </cfRule>
  </conditionalFormatting>
  <conditionalFormatting sqref="O24">
    <cfRule type="cellIs" dxfId="2917" priority="406" stopIfTrue="1" operator="notEqual">
      <formula>AD8</formula>
    </cfRule>
    <cfRule type="expression" dxfId="2916" priority="407" stopIfTrue="1">
      <formula>$N$7=9</formula>
    </cfRule>
  </conditionalFormatting>
  <conditionalFormatting sqref="AN28">
    <cfRule type="cellIs" dxfId="2915" priority="404" stopIfTrue="1" operator="notEqual">
      <formula>AI34</formula>
    </cfRule>
    <cfRule type="expression" dxfId="2914" priority="405" stopIfTrue="1">
      <formula>$N$7=8</formula>
    </cfRule>
  </conditionalFormatting>
  <conditionalFormatting sqref="AO28">
    <cfRule type="cellIs" dxfId="2913" priority="402" stopIfTrue="1" operator="notEqual">
      <formula>AH34</formula>
    </cfRule>
    <cfRule type="expression" dxfId="2912" priority="403" stopIfTrue="1">
      <formula>$N$7=8</formula>
    </cfRule>
  </conditionalFormatting>
  <conditionalFormatting sqref="AL30">
    <cfRule type="cellIs" dxfId="2911" priority="400" stopIfTrue="1" operator="notEqual">
      <formula>AK32</formula>
    </cfRule>
    <cfRule type="expression" dxfId="2910" priority="401" stopIfTrue="1">
      <formula>$N$7=11</formula>
    </cfRule>
  </conditionalFormatting>
  <conditionalFormatting sqref="AM30">
    <cfRule type="cellIs" dxfId="2909" priority="398" stopIfTrue="1" operator="notEqual">
      <formula>AJ32</formula>
    </cfRule>
    <cfRule type="expression" dxfId="2908" priority="399" stopIfTrue="1">
      <formula>$N$7=11</formula>
    </cfRule>
  </conditionalFormatting>
  <conditionalFormatting sqref="AJ32">
    <cfRule type="cellIs" dxfId="2907" priority="396" stopIfTrue="1" operator="notEqual">
      <formula>AM30</formula>
    </cfRule>
    <cfRule type="expression" dxfId="2906" priority="397" stopIfTrue="1">
      <formula>$N$7=11</formula>
    </cfRule>
  </conditionalFormatting>
  <conditionalFormatting sqref="AK32">
    <cfRule type="cellIs" dxfId="2905" priority="394" stopIfTrue="1" operator="notEqual">
      <formula>AL30</formula>
    </cfRule>
    <cfRule type="expression" dxfId="2904" priority="395" stopIfTrue="1">
      <formula>$N$7=11</formula>
    </cfRule>
  </conditionalFormatting>
  <conditionalFormatting sqref="AH34">
    <cfRule type="cellIs" dxfId="2903" priority="392" stopIfTrue="1" operator="notEqual">
      <formula>AO28</formula>
    </cfRule>
    <cfRule type="expression" dxfId="2902" priority="393" stopIfTrue="1">
      <formula>$N$7=8</formula>
    </cfRule>
  </conditionalFormatting>
  <conditionalFormatting sqref="AI34">
    <cfRule type="cellIs" dxfId="2901" priority="390" stopIfTrue="1" operator="notEqual">
      <formula>AN28</formula>
    </cfRule>
    <cfRule type="expression" dxfId="2900" priority="391" stopIfTrue="1">
      <formula>$N$7=8</formula>
    </cfRule>
  </conditionalFormatting>
  <conditionalFormatting sqref="AF8">
    <cfRule type="cellIs" dxfId="2899" priority="388" stopIfTrue="1" operator="notEqual">
      <formula>O26</formula>
    </cfRule>
    <cfRule type="expression" dxfId="2898" priority="389" stopIfTrue="1">
      <formula>$N$7=10</formula>
    </cfRule>
  </conditionalFormatting>
  <conditionalFormatting sqref="AG8">
    <cfRule type="cellIs" dxfId="2897" priority="386" stopIfTrue="1" operator="notEqual">
      <formula>N26</formula>
    </cfRule>
    <cfRule type="expression" dxfId="2896" priority="387" stopIfTrue="1">
      <formula>$N$7=10</formula>
    </cfRule>
  </conditionalFormatting>
  <conditionalFormatting sqref="N26">
    <cfRule type="cellIs" dxfId="2895" priority="384" stopIfTrue="1" operator="notEqual">
      <formula>AG8</formula>
    </cfRule>
    <cfRule type="expression" dxfId="2894" priority="385" stopIfTrue="1">
      <formula>$N$7=10</formula>
    </cfRule>
  </conditionalFormatting>
  <conditionalFormatting sqref="O26">
    <cfRule type="cellIs" dxfId="2893" priority="382" stopIfTrue="1" operator="notEqual">
      <formula>AF8</formula>
    </cfRule>
    <cfRule type="expression" dxfId="2892" priority="383" stopIfTrue="1">
      <formula>$N$7=10</formula>
    </cfRule>
  </conditionalFormatting>
  <conditionalFormatting sqref="AD10">
    <cfRule type="cellIs" dxfId="2891" priority="380" stopIfTrue="1" operator="notEqual">
      <formula>Q24</formula>
    </cfRule>
    <cfRule type="expression" dxfId="2890" priority="381" stopIfTrue="1">
      <formula>$N$7=10</formula>
    </cfRule>
  </conditionalFormatting>
  <conditionalFormatting sqref="AE10">
    <cfRule type="cellIs" dxfId="2889" priority="378" stopIfTrue="1" operator="notEqual">
      <formula>P24</formula>
    </cfRule>
    <cfRule type="expression" dxfId="2888" priority="379" stopIfTrue="1">
      <formula>$N$7=10</formula>
    </cfRule>
  </conditionalFormatting>
  <conditionalFormatting sqref="AB12">
    <cfRule type="cellIs" dxfId="2887" priority="376" stopIfTrue="1" operator="notEqual">
      <formula>S22</formula>
    </cfRule>
    <cfRule type="expression" dxfId="2886" priority="377" stopIfTrue="1">
      <formula>$N$7=10</formula>
    </cfRule>
  </conditionalFormatting>
  <conditionalFormatting sqref="AC12">
    <cfRule type="cellIs" dxfId="2885" priority="374" stopIfTrue="1" operator="notEqual">
      <formula>R22</formula>
    </cfRule>
    <cfRule type="expression" dxfId="2884" priority="375" stopIfTrue="1">
      <formula>$N$7=10</formula>
    </cfRule>
  </conditionalFormatting>
  <conditionalFormatting sqref="Z14">
    <cfRule type="cellIs" dxfId="2883" priority="372" stopIfTrue="1" operator="notEqual">
      <formula>U20</formula>
    </cfRule>
    <cfRule type="expression" dxfId="2882" priority="373" stopIfTrue="1">
      <formula>$N$7=10</formula>
    </cfRule>
  </conditionalFormatting>
  <conditionalFormatting sqref="AA14">
    <cfRule type="cellIs" dxfId="2881" priority="370" stopIfTrue="1" operator="notEqual">
      <formula>T20</formula>
    </cfRule>
    <cfRule type="expression" dxfId="2880" priority="371" stopIfTrue="1">
      <formula>$N$7=10</formula>
    </cfRule>
  </conditionalFormatting>
  <conditionalFormatting sqref="X16">
    <cfRule type="cellIs" dxfId="2879" priority="368" stopIfTrue="1" operator="notEqual">
      <formula>W18</formula>
    </cfRule>
    <cfRule type="expression" dxfId="2878" priority="369" stopIfTrue="1">
      <formula>$N$7=10</formula>
    </cfRule>
  </conditionalFormatting>
  <conditionalFormatting sqref="Y16">
    <cfRule type="cellIs" dxfId="2877" priority="366" stopIfTrue="1" operator="notEqual">
      <formula>V18</formula>
    </cfRule>
    <cfRule type="expression" dxfId="2876" priority="367" stopIfTrue="1">
      <formula>$N$7=10</formula>
    </cfRule>
  </conditionalFormatting>
  <conditionalFormatting sqref="P24">
    <cfRule type="cellIs" dxfId="2875" priority="364" stopIfTrue="1" operator="notEqual">
      <formula>AE10</formula>
    </cfRule>
    <cfRule type="expression" dxfId="2874" priority="365" stopIfTrue="1">
      <formula>$N$7=10</formula>
    </cfRule>
  </conditionalFormatting>
  <conditionalFormatting sqref="Q24">
    <cfRule type="cellIs" dxfId="2873" priority="362" stopIfTrue="1" operator="notEqual">
      <formula>AD10</formula>
    </cfRule>
    <cfRule type="expression" dxfId="2872" priority="363" stopIfTrue="1">
      <formula>$N$7=10</formula>
    </cfRule>
  </conditionalFormatting>
  <conditionalFormatting sqref="R22">
    <cfRule type="cellIs" dxfId="2871" priority="360" stopIfTrue="1" operator="notEqual">
      <formula>AC12</formula>
    </cfRule>
    <cfRule type="expression" dxfId="2870" priority="361" stopIfTrue="1">
      <formula>$N$7=10</formula>
    </cfRule>
  </conditionalFormatting>
  <conditionalFormatting sqref="S22">
    <cfRule type="cellIs" dxfId="2869" priority="358" stopIfTrue="1" operator="notEqual">
      <formula>AB12</formula>
    </cfRule>
    <cfRule type="expression" dxfId="2868" priority="359" stopIfTrue="1">
      <formula>$N$7=10</formula>
    </cfRule>
  </conditionalFormatting>
  <conditionalFormatting sqref="T20">
    <cfRule type="cellIs" dxfId="2867" priority="356" stopIfTrue="1" operator="notEqual">
      <formula>AA14</formula>
    </cfRule>
    <cfRule type="expression" dxfId="2866" priority="357" stopIfTrue="1">
      <formula>$N$7=10</formula>
    </cfRule>
  </conditionalFormatting>
  <conditionalFormatting sqref="U20">
    <cfRule type="cellIs" dxfId="2865" priority="354" stopIfTrue="1" operator="notEqual">
      <formula>Z14</formula>
    </cfRule>
    <cfRule type="expression" dxfId="2864" priority="355" stopIfTrue="1">
      <formula>$N$7=10</formula>
    </cfRule>
  </conditionalFormatting>
  <conditionalFormatting sqref="V18">
    <cfRule type="cellIs" dxfId="2863" priority="352" stopIfTrue="1" operator="notEqual">
      <formula>Y16</formula>
    </cfRule>
    <cfRule type="expression" dxfId="2862" priority="353" stopIfTrue="1">
      <formula>$N$7=10</formula>
    </cfRule>
  </conditionalFormatting>
  <conditionalFormatting sqref="W18">
    <cfRule type="cellIs" dxfId="2861" priority="350" stopIfTrue="1" operator="notEqual">
      <formula>X16</formula>
    </cfRule>
    <cfRule type="expression" dxfId="2860" priority="351" stopIfTrue="1">
      <formula>$N$7=10</formula>
    </cfRule>
  </conditionalFormatting>
  <conditionalFormatting sqref="AN30">
    <cfRule type="cellIs" dxfId="2859" priority="348" stopIfTrue="1" operator="notEqual">
      <formula>AK34</formula>
    </cfRule>
    <cfRule type="expression" dxfId="2858" priority="349" stopIfTrue="1">
      <formula>$N$7=10</formula>
    </cfRule>
  </conditionalFormatting>
  <conditionalFormatting sqref="AO30">
    <cfRule type="cellIs" dxfId="2857" priority="346" stopIfTrue="1" operator="notEqual">
      <formula>AJ34</formula>
    </cfRule>
    <cfRule type="expression" dxfId="2856" priority="347" stopIfTrue="1">
      <formula>$N$7=10</formula>
    </cfRule>
  </conditionalFormatting>
  <conditionalFormatting sqref="AJ34">
    <cfRule type="cellIs" dxfId="2855" priority="344" stopIfTrue="1" operator="notEqual">
      <formula>AO30</formula>
    </cfRule>
    <cfRule type="expression" dxfId="2854" priority="345" stopIfTrue="1">
      <formula>$N$7=10</formula>
    </cfRule>
  </conditionalFormatting>
  <conditionalFormatting sqref="AK34">
    <cfRule type="cellIs" dxfId="2853" priority="342" stopIfTrue="1" operator="notEqual">
      <formula>AN30</formula>
    </cfRule>
    <cfRule type="expression" dxfId="2852" priority="343" stopIfTrue="1">
      <formula>$N$7=10</formula>
    </cfRule>
  </conditionalFormatting>
  <conditionalFormatting sqref="AI8">
    <cfRule type="cellIs" dxfId="2851" priority="340" stopIfTrue="1" operator="notEqual">
      <formula>N28</formula>
    </cfRule>
    <cfRule type="expression" dxfId="2850" priority="341" stopIfTrue="1">
      <formula>$N$7=11</formula>
    </cfRule>
  </conditionalFormatting>
  <conditionalFormatting sqref="AF10">
    <cfRule type="cellIs" dxfId="2849" priority="338" stopIfTrue="1" operator="notEqual">
      <formula>Q26</formula>
    </cfRule>
    <cfRule type="expression" dxfId="2848" priority="339" stopIfTrue="1">
      <formula>$N$7=11</formula>
    </cfRule>
  </conditionalFormatting>
  <conditionalFormatting sqref="AG10">
    <cfRule type="cellIs" dxfId="2847" priority="336" stopIfTrue="1" operator="notEqual">
      <formula>P26</formula>
    </cfRule>
    <cfRule type="expression" dxfId="2846" priority="337" stopIfTrue="1">
      <formula>$N$7=11</formula>
    </cfRule>
  </conditionalFormatting>
  <conditionalFormatting sqref="AD12">
    <cfRule type="cellIs" dxfId="2845" priority="334" stopIfTrue="1" operator="notEqual">
      <formula>S24</formula>
    </cfRule>
    <cfRule type="expression" dxfId="2844" priority="335" stopIfTrue="1">
      <formula>$N$7=11</formula>
    </cfRule>
  </conditionalFormatting>
  <conditionalFormatting sqref="AE12">
    <cfRule type="cellIs" dxfId="2843" priority="332" stopIfTrue="1" operator="notEqual">
      <formula>R24</formula>
    </cfRule>
    <cfRule type="expression" dxfId="2842" priority="333" stopIfTrue="1">
      <formula>$N$7=11</formula>
    </cfRule>
  </conditionalFormatting>
  <conditionalFormatting sqref="AB14">
    <cfRule type="cellIs" dxfId="2841" priority="330" stopIfTrue="1" operator="notEqual">
      <formula>U22</formula>
    </cfRule>
    <cfRule type="expression" dxfId="2840" priority="331" stopIfTrue="1">
      <formula>$N$7=11</formula>
    </cfRule>
  </conditionalFormatting>
  <conditionalFormatting sqref="AC14">
    <cfRule type="cellIs" dxfId="2839" priority="328" stopIfTrue="1" operator="notEqual">
      <formula>T22</formula>
    </cfRule>
    <cfRule type="expression" dxfId="2838" priority="329" stopIfTrue="1">
      <formula>$N$7=11</formula>
    </cfRule>
  </conditionalFormatting>
  <conditionalFormatting sqref="Z16">
    <cfRule type="cellIs" dxfId="2837" priority="326" stopIfTrue="1" operator="notEqual">
      <formula>W20</formula>
    </cfRule>
    <cfRule type="expression" dxfId="2836" priority="327" stopIfTrue="1">
      <formula>$N$7=11</formula>
    </cfRule>
  </conditionalFormatting>
  <conditionalFormatting sqref="AA16">
    <cfRule type="cellIs" dxfId="2835" priority="324" stopIfTrue="1" operator="notEqual">
      <formula>V20</formula>
    </cfRule>
    <cfRule type="expression" dxfId="2834" priority="325" stopIfTrue="1">
      <formula>$N$7=11</formula>
    </cfRule>
  </conditionalFormatting>
  <conditionalFormatting sqref="P26">
    <cfRule type="cellIs" dxfId="2833" priority="322" stopIfTrue="1" operator="notEqual">
      <formula>AG10</formula>
    </cfRule>
    <cfRule type="expression" dxfId="2832" priority="323" stopIfTrue="1">
      <formula>$N$7=11</formula>
    </cfRule>
  </conditionalFormatting>
  <conditionalFormatting sqref="Q26">
    <cfRule type="cellIs" dxfId="2831" priority="320" stopIfTrue="1" operator="notEqual">
      <formula>AF10</formula>
    </cfRule>
    <cfRule type="expression" dxfId="2830" priority="321" stopIfTrue="1">
      <formula>$N$7=11</formula>
    </cfRule>
  </conditionalFormatting>
  <conditionalFormatting sqref="R24">
    <cfRule type="cellIs" dxfId="2829" priority="318" stopIfTrue="1" operator="notEqual">
      <formula>AE12</formula>
    </cfRule>
    <cfRule type="expression" dxfId="2828" priority="319" stopIfTrue="1">
      <formula>$N$7=11</formula>
    </cfRule>
  </conditionalFormatting>
  <conditionalFormatting sqref="S24">
    <cfRule type="cellIs" dxfId="2827" priority="316" stopIfTrue="1" operator="notEqual">
      <formula>AD12</formula>
    </cfRule>
    <cfRule type="expression" dxfId="2826" priority="317" stopIfTrue="1">
      <formula>$N$7=11</formula>
    </cfRule>
  </conditionalFormatting>
  <conditionalFormatting sqref="T22">
    <cfRule type="cellIs" dxfId="2825" priority="314" stopIfTrue="1" operator="notEqual">
      <formula>AC14</formula>
    </cfRule>
    <cfRule type="expression" dxfId="2824" priority="315" stopIfTrue="1">
      <formula>$N$7=11</formula>
    </cfRule>
  </conditionalFormatting>
  <conditionalFormatting sqref="U22">
    <cfRule type="cellIs" dxfId="2823" priority="312" stopIfTrue="1" operator="notEqual">
      <formula>AB14</formula>
    </cfRule>
    <cfRule type="expression" dxfId="2822" priority="313" stopIfTrue="1">
      <formula>$N$7=11</formula>
    </cfRule>
  </conditionalFormatting>
  <conditionalFormatting sqref="V20">
    <cfRule type="cellIs" dxfId="2821" priority="310" stopIfTrue="1" operator="notEqual">
      <formula>AA16</formula>
    </cfRule>
    <cfRule type="expression" dxfId="2820" priority="311" stopIfTrue="1">
      <formula>$N$7=11</formula>
    </cfRule>
  </conditionalFormatting>
  <conditionalFormatting sqref="W20">
    <cfRule type="cellIs" dxfId="2819" priority="308" stopIfTrue="1" operator="notEqual">
      <formula>Z16</formula>
    </cfRule>
    <cfRule type="expression" dxfId="2818" priority="309" stopIfTrue="1">
      <formula>$N$7=11</formula>
    </cfRule>
  </conditionalFormatting>
  <conditionalFormatting sqref="AN32">
    <cfRule type="cellIs" dxfId="2817" priority="306" stopIfTrue="1" operator="notEqual">
      <formula>AM34</formula>
    </cfRule>
    <cfRule type="expression" dxfId="2816" priority="307" stopIfTrue="1">
      <formula>$N$7=12</formula>
    </cfRule>
  </conditionalFormatting>
  <conditionalFormatting sqref="AO32">
    <cfRule type="cellIs" dxfId="2815" priority="304" stopIfTrue="1" operator="notEqual">
      <formula>AL34</formula>
    </cfRule>
    <cfRule type="expression" dxfId="2814" priority="305" stopIfTrue="1">
      <formula>$N$7=12</formula>
    </cfRule>
  </conditionalFormatting>
  <conditionalFormatting sqref="AL34">
    <cfRule type="cellIs" dxfId="2813" priority="302" stopIfTrue="1" operator="notEqual">
      <formula>AO32</formula>
    </cfRule>
    <cfRule type="expression" dxfId="2812" priority="303" stopIfTrue="1">
      <formula>$N$7=12</formula>
    </cfRule>
  </conditionalFormatting>
  <conditionalFormatting sqref="AM34">
    <cfRule type="cellIs" dxfId="2811" priority="300" stopIfTrue="1" operator="notEqual">
      <formula>AN32</formula>
    </cfRule>
    <cfRule type="expression" dxfId="2810" priority="301" stopIfTrue="1">
      <formula>$N$7=12</formula>
    </cfRule>
  </conditionalFormatting>
  <conditionalFormatting sqref="AJ8">
    <cfRule type="cellIs" dxfId="2809" priority="298" stopIfTrue="1" operator="notEqual">
      <formula>O30</formula>
    </cfRule>
    <cfRule type="expression" dxfId="2808" priority="299" stopIfTrue="1">
      <formula>$N$7=12</formula>
    </cfRule>
  </conditionalFormatting>
  <conditionalFormatting sqref="AK8">
    <cfRule type="cellIs" dxfId="2807" priority="296" stopIfTrue="1" operator="notEqual">
      <formula>N30</formula>
    </cfRule>
    <cfRule type="expression" dxfId="2806" priority="297" stopIfTrue="1">
      <formula>$N$7=12</formula>
    </cfRule>
  </conditionalFormatting>
  <conditionalFormatting sqref="N30">
    <cfRule type="cellIs" dxfId="2805" priority="294" stopIfTrue="1" operator="notEqual">
      <formula>AK8</formula>
    </cfRule>
    <cfRule type="expression" dxfId="2804" priority="295" stopIfTrue="1">
      <formula>$N$7=12</formula>
    </cfRule>
  </conditionalFormatting>
  <conditionalFormatting sqref="O30">
    <cfRule type="cellIs" dxfId="2803" priority="292" stopIfTrue="1" operator="notEqual">
      <formula>AJ8</formula>
    </cfRule>
    <cfRule type="expression" dxfId="2802" priority="293" stopIfTrue="1">
      <formula>$N$7=12</formula>
    </cfRule>
  </conditionalFormatting>
  <conditionalFormatting sqref="AF12">
    <cfRule type="cellIs" dxfId="2801" priority="290" stopIfTrue="1" operator="notEqual">
      <formula>S26</formula>
    </cfRule>
    <cfRule type="expression" dxfId="2800" priority="291" stopIfTrue="1">
      <formula>$N$7=12</formula>
    </cfRule>
  </conditionalFormatting>
  <conditionalFormatting sqref="AG12">
    <cfRule type="cellIs" dxfId="2799" priority="288" stopIfTrue="1" operator="notEqual">
      <formula>R26</formula>
    </cfRule>
    <cfRule type="expression" dxfId="2798" priority="289" stopIfTrue="1">
      <formula>$N$7=12</formula>
    </cfRule>
  </conditionalFormatting>
  <conditionalFormatting sqref="AD14">
    <cfRule type="cellIs" dxfId="2797" priority="286" stopIfTrue="1" operator="notEqual">
      <formula>U24</formula>
    </cfRule>
    <cfRule type="expression" dxfId="2796" priority="287" stopIfTrue="1">
      <formula>$N$7=12</formula>
    </cfRule>
  </conditionalFormatting>
  <conditionalFormatting sqref="AE14">
    <cfRule type="cellIs" dxfId="2795" priority="284" stopIfTrue="1" operator="notEqual">
      <formula>T24</formula>
    </cfRule>
    <cfRule type="expression" dxfId="2794" priority="285" stopIfTrue="1">
      <formula>$N$7=12</formula>
    </cfRule>
  </conditionalFormatting>
  <conditionalFormatting sqref="AB16">
    <cfRule type="cellIs" dxfId="2793" priority="282" stopIfTrue="1" operator="notEqual">
      <formula>W22</formula>
    </cfRule>
    <cfRule type="expression" dxfId="2792" priority="283" stopIfTrue="1">
      <formula>$N$7=12</formula>
    </cfRule>
  </conditionalFormatting>
  <conditionalFormatting sqref="AC16">
    <cfRule type="cellIs" dxfId="2791" priority="280" stopIfTrue="1" operator="notEqual">
      <formula>V22</formula>
    </cfRule>
    <cfRule type="expression" dxfId="2790" priority="281" stopIfTrue="1">
      <formula>$N$7=12</formula>
    </cfRule>
  </conditionalFormatting>
  <conditionalFormatting sqref="Z18">
    <cfRule type="cellIs" dxfId="2789" priority="278" stopIfTrue="1" operator="notEqual">
      <formula>Y20</formula>
    </cfRule>
    <cfRule type="expression" dxfId="2788" priority="279" stopIfTrue="1">
      <formula>$N$7=12</formula>
    </cfRule>
  </conditionalFormatting>
  <conditionalFormatting sqref="AA18">
    <cfRule type="cellIs" dxfId="2787" priority="276" stopIfTrue="1" operator="notEqual">
      <formula>X20</formula>
    </cfRule>
    <cfRule type="expression" dxfId="2786" priority="277" stopIfTrue="1">
      <formula>$N$7=12</formula>
    </cfRule>
  </conditionalFormatting>
  <conditionalFormatting sqref="X20">
    <cfRule type="cellIs" dxfId="2785" priority="274" stopIfTrue="1" operator="notEqual">
      <formula>AA18</formula>
    </cfRule>
    <cfRule type="expression" dxfId="2784" priority="275" stopIfTrue="1">
      <formula>$N$7=12</formula>
    </cfRule>
  </conditionalFormatting>
  <conditionalFormatting sqref="Y20">
    <cfRule type="cellIs" dxfId="2783" priority="272" stopIfTrue="1" operator="notEqual">
      <formula>Z18</formula>
    </cfRule>
    <cfRule type="expression" dxfId="2782" priority="273" stopIfTrue="1">
      <formula>$N$7=12</formula>
    </cfRule>
  </conditionalFormatting>
  <conditionalFormatting sqref="V22">
    <cfRule type="cellIs" dxfId="2781" priority="270" stopIfTrue="1" operator="notEqual">
      <formula>AC16</formula>
    </cfRule>
    <cfRule type="expression" dxfId="2780" priority="271" stopIfTrue="1">
      <formula>$N$7=12</formula>
    </cfRule>
  </conditionalFormatting>
  <conditionalFormatting sqref="W22">
    <cfRule type="cellIs" dxfId="2779" priority="268" stopIfTrue="1" operator="notEqual">
      <formula>AB16</formula>
    </cfRule>
    <cfRule type="expression" dxfId="2778" priority="269" stopIfTrue="1">
      <formula>$N$7=12</formula>
    </cfRule>
  </conditionalFormatting>
  <conditionalFormatting sqref="T24">
    <cfRule type="cellIs" dxfId="2777" priority="266" stopIfTrue="1" operator="notEqual">
      <formula>AE14</formula>
    </cfRule>
    <cfRule type="expression" dxfId="2776" priority="267" stopIfTrue="1">
      <formula>$N$7=12</formula>
    </cfRule>
  </conditionalFormatting>
  <conditionalFormatting sqref="U24">
    <cfRule type="cellIs" dxfId="2775" priority="264" stopIfTrue="1" operator="notEqual">
      <formula>AD14</formula>
    </cfRule>
    <cfRule type="expression" dxfId="2774" priority="265" stopIfTrue="1">
      <formula>$N$7=12</formula>
    </cfRule>
  </conditionalFormatting>
  <conditionalFormatting sqref="R26">
    <cfRule type="cellIs" dxfId="2773" priority="262" stopIfTrue="1" operator="notEqual">
      <formula>AG12</formula>
    </cfRule>
    <cfRule type="expression" dxfId="2772" priority="263" stopIfTrue="1">
      <formula>$N$7=12</formula>
    </cfRule>
  </conditionalFormatting>
  <conditionalFormatting sqref="S26">
    <cfRule type="cellIs" dxfId="2771" priority="260" stopIfTrue="1" operator="notEqual">
      <formula>AF12</formula>
    </cfRule>
    <cfRule type="expression" dxfId="2770" priority="261" stopIfTrue="1">
      <formula>$N$7=12</formula>
    </cfRule>
  </conditionalFormatting>
  <conditionalFormatting sqref="AL8">
    <cfRule type="cellIs" dxfId="2769" priority="258" stopIfTrue="1" operator="notEqual">
      <formula>O32</formula>
    </cfRule>
    <cfRule type="expression" dxfId="2768" priority="259" stopIfTrue="1">
      <formula>$N$7=13</formula>
    </cfRule>
  </conditionalFormatting>
  <conditionalFormatting sqref="AM8">
    <cfRule type="cellIs" dxfId="2767" priority="256" stopIfTrue="1" operator="notEqual">
      <formula>N32</formula>
    </cfRule>
    <cfRule type="expression" dxfId="2766" priority="257" stopIfTrue="1">
      <formula>$N$7=13</formula>
    </cfRule>
  </conditionalFormatting>
  <conditionalFormatting sqref="N32">
    <cfRule type="cellIs" dxfId="2765" priority="254" stopIfTrue="1" operator="notEqual">
      <formula>AM8</formula>
    </cfRule>
    <cfRule type="expression" dxfId="2764" priority="255" stopIfTrue="1">
      <formula>$N$7=13</formula>
    </cfRule>
  </conditionalFormatting>
  <conditionalFormatting sqref="O32">
    <cfRule type="cellIs" dxfId="2763" priority="252" stopIfTrue="1" operator="notEqual">
      <formula>AL8</formula>
    </cfRule>
    <cfRule type="expression" dxfId="2762" priority="253" stopIfTrue="1">
      <formula>$N$7=13</formula>
    </cfRule>
  </conditionalFormatting>
  <conditionalFormatting sqref="AJ10">
    <cfRule type="cellIs" dxfId="2761" priority="250" stopIfTrue="1" operator="notEqual">
      <formula>Q30</formula>
    </cfRule>
    <cfRule type="expression" dxfId="2760" priority="251" stopIfTrue="1">
      <formula>$N$7=13</formula>
    </cfRule>
  </conditionalFormatting>
  <conditionalFormatting sqref="AK10">
    <cfRule type="cellIs" dxfId="2759" priority="248" stopIfTrue="1" operator="notEqual">
      <formula>P30</formula>
    </cfRule>
    <cfRule type="expression" dxfId="2758" priority="249" stopIfTrue="1">
      <formula>$N$7=13</formula>
    </cfRule>
  </conditionalFormatting>
  <conditionalFormatting sqref="AH12">
    <cfRule type="cellIs" dxfId="2757" priority="246" stopIfTrue="1" operator="notEqual">
      <formula>S28</formula>
    </cfRule>
    <cfRule type="expression" dxfId="2756" priority="247" stopIfTrue="1">
      <formula>$N$7=13</formula>
    </cfRule>
  </conditionalFormatting>
  <conditionalFormatting sqref="AI12">
    <cfRule type="cellIs" dxfId="2755" priority="244" stopIfTrue="1" operator="notEqual">
      <formula>R28</formula>
    </cfRule>
    <cfRule type="expression" dxfId="2754" priority="245" stopIfTrue="1">
      <formula>$N$7=13</formula>
    </cfRule>
  </conditionalFormatting>
  <conditionalFormatting sqref="AF14">
    <cfRule type="cellIs" dxfId="2753" priority="242" stopIfTrue="1" operator="notEqual">
      <formula>U26</formula>
    </cfRule>
    <cfRule type="expression" dxfId="2752" priority="243" stopIfTrue="1">
      <formula>$N$7=13</formula>
    </cfRule>
  </conditionalFormatting>
  <conditionalFormatting sqref="AG14">
    <cfRule type="cellIs" dxfId="2751" priority="240" stopIfTrue="1" operator="notEqual">
      <formula>T26</formula>
    </cfRule>
    <cfRule type="expression" dxfId="2750" priority="241" stopIfTrue="1">
      <formula>$N$7=13</formula>
    </cfRule>
  </conditionalFormatting>
  <conditionalFormatting sqref="AD16">
    <cfRule type="cellIs" dxfId="2749" priority="238" stopIfTrue="1" operator="notEqual">
      <formula>W24</formula>
    </cfRule>
    <cfRule type="expression" dxfId="2748" priority="239" stopIfTrue="1">
      <formula>$N$7=13</formula>
    </cfRule>
  </conditionalFormatting>
  <conditionalFormatting sqref="AE16">
    <cfRule type="cellIs" dxfId="2747" priority="236" stopIfTrue="1" operator="notEqual">
      <formula>V24</formula>
    </cfRule>
    <cfRule type="expression" dxfId="2746" priority="237" stopIfTrue="1">
      <formula>$N$7=13</formula>
    </cfRule>
  </conditionalFormatting>
  <conditionalFormatting sqref="AB18">
    <cfRule type="cellIs" dxfId="2745" priority="234" stopIfTrue="1" operator="notEqual">
      <formula>Y22</formula>
    </cfRule>
    <cfRule type="expression" dxfId="2744" priority="235" stopIfTrue="1">
      <formula>$N$7=13</formula>
    </cfRule>
  </conditionalFormatting>
  <conditionalFormatting sqref="AC18">
    <cfRule type="cellIs" dxfId="2743" priority="232" stopIfTrue="1" operator="notEqual">
      <formula>X22</formula>
    </cfRule>
    <cfRule type="expression" dxfId="2742" priority="233" stopIfTrue="1">
      <formula>$N$7=13</formula>
    </cfRule>
  </conditionalFormatting>
  <conditionalFormatting sqref="X22">
    <cfRule type="cellIs" dxfId="2741" priority="230" stopIfTrue="1" operator="notEqual">
      <formula>AC18</formula>
    </cfRule>
    <cfRule type="expression" dxfId="2740" priority="231" stopIfTrue="1">
      <formula>$N$7=13</formula>
    </cfRule>
  </conditionalFormatting>
  <conditionalFormatting sqref="Y22">
    <cfRule type="cellIs" dxfId="2739" priority="228" stopIfTrue="1" operator="notEqual">
      <formula>AB18</formula>
    </cfRule>
    <cfRule type="expression" dxfId="2738" priority="229" stopIfTrue="1">
      <formula>$N$7=13</formula>
    </cfRule>
  </conditionalFormatting>
  <conditionalFormatting sqref="V24">
    <cfRule type="cellIs" dxfId="2737" priority="226" stopIfTrue="1" operator="notEqual">
      <formula>AE16</formula>
    </cfRule>
    <cfRule type="expression" dxfId="2736" priority="227" stopIfTrue="1">
      <formula>$N$7=13</formula>
    </cfRule>
  </conditionalFormatting>
  <conditionalFormatting sqref="W24">
    <cfRule type="cellIs" dxfId="2735" priority="224" stopIfTrue="1" operator="notEqual">
      <formula>AD16</formula>
    </cfRule>
    <cfRule type="expression" dxfId="2734" priority="225" stopIfTrue="1">
      <formula>$N$7=13</formula>
    </cfRule>
  </conditionalFormatting>
  <conditionalFormatting sqref="T26">
    <cfRule type="cellIs" dxfId="2733" priority="222" stopIfTrue="1" operator="notEqual">
      <formula>AG14</formula>
    </cfRule>
    <cfRule type="expression" dxfId="2732" priority="223" stopIfTrue="1">
      <formula>$N$7=13</formula>
    </cfRule>
  </conditionalFormatting>
  <conditionalFormatting sqref="U26">
    <cfRule type="cellIs" dxfId="2731" priority="220" stopIfTrue="1" operator="notEqual">
      <formula>AF14</formula>
    </cfRule>
    <cfRule type="expression" dxfId="2730" priority="221" stopIfTrue="1">
      <formula>$N$7=13</formula>
    </cfRule>
  </conditionalFormatting>
  <conditionalFormatting sqref="R28">
    <cfRule type="cellIs" dxfId="2729" priority="218" stopIfTrue="1" operator="notEqual">
      <formula>AI12</formula>
    </cfRule>
    <cfRule type="expression" dxfId="2728" priority="219" stopIfTrue="1">
      <formula>$N$7=13</formula>
    </cfRule>
  </conditionalFormatting>
  <conditionalFormatting sqref="S28">
    <cfRule type="cellIs" dxfId="2727" priority="216" stopIfTrue="1" operator="notEqual">
      <formula>AH12</formula>
    </cfRule>
    <cfRule type="expression" dxfId="2726" priority="217" stopIfTrue="1">
      <formula>$N$7=13</formula>
    </cfRule>
  </conditionalFormatting>
  <conditionalFormatting sqref="P30">
    <cfRule type="cellIs" dxfId="2725" priority="214" stopIfTrue="1" operator="notEqual">
      <formula>AK10</formula>
    </cfRule>
    <cfRule type="expression" dxfId="2724" priority="215" stopIfTrue="1">
      <formula>$N$7=13</formula>
    </cfRule>
  </conditionalFormatting>
  <conditionalFormatting sqref="Q30">
    <cfRule type="cellIs" dxfId="2723" priority="212" stopIfTrue="1" operator="notEqual">
      <formula>AJ10</formula>
    </cfRule>
    <cfRule type="expression" dxfId="2722" priority="213" stopIfTrue="1">
      <formula>$N$7=13</formula>
    </cfRule>
  </conditionalFormatting>
  <conditionalFormatting sqref="AN8">
    <cfRule type="cellIs" dxfId="2721" priority="210" stopIfTrue="1" operator="notEqual">
      <formula>O34</formula>
    </cfRule>
    <cfRule type="expression" dxfId="2720" priority="211" stopIfTrue="1">
      <formula>$N$7=1</formula>
    </cfRule>
  </conditionalFormatting>
  <conditionalFormatting sqref="AO8">
    <cfRule type="cellIs" dxfId="2719" priority="208" stopIfTrue="1" operator="notEqual">
      <formula>N34</formula>
    </cfRule>
    <cfRule type="expression" dxfId="2718" priority="209" stopIfTrue="1">
      <formula>$N$7=1</formula>
    </cfRule>
  </conditionalFormatting>
  <conditionalFormatting sqref="AL10">
    <cfRule type="cellIs" dxfId="2717" priority="206" stopIfTrue="1" operator="notEqual">
      <formula>Q32</formula>
    </cfRule>
    <cfRule type="expression" dxfId="2716" priority="207" stopIfTrue="1">
      <formula>$N$7=1</formula>
    </cfRule>
  </conditionalFormatting>
  <conditionalFormatting sqref="AM10">
    <cfRule type="cellIs" dxfId="2715" priority="204" stopIfTrue="1" operator="notEqual">
      <formula>P32</formula>
    </cfRule>
    <cfRule type="expression" dxfId="2714" priority="205" stopIfTrue="1">
      <formula>$N$7=1</formula>
    </cfRule>
  </conditionalFormatting>
  <conditionalFormatting sqref="AJ12">
    <cfRule type="cellIs" dxfId="2713" priority="202" stopIfTrue="1" operator="notEqual">
      <formula>S30</formula>
    </cfRule>
    <cfRule type="expression" dxfId="2712" priority="203" stopIfTrue="1">
      <formula>$N$7=1</formula>
    </cfRule>
  </conditionalFormatting>
  <conditionalFormatting sqref="AK12">
    <cfRule type="cellIs" dxfId="2711" priority="200" stopIfTrue="1" operator="notEqual">
      <formula>R30</formula>
    </cfRule>
    <cfRule type="expression" dxfId="2710" priority="201" stopIfTrue="1">
      <formula>$N$7=1</formula>
    </cfRule>
  </conditionalFormatting>
  <conditionalFormatting sqref="AH14">
    <cfRule type="cellIs" dxfId="2709" priority="198" stopIfTrue="1" operator="notEqual">
      <formula>U28</formula>
    </cfRule>
    <cfRule type="expression" dxfId="2708" priority="199" stopIfTrue="1">
      <formula>$N$7=1</formula>
    </cfRule>
  </conditionalFormatting>
  <conditionalFormatting sqref="AI14">
    <cfRule type="cellIs" dxfId="2707" priority="196" stopIfTrue="1" operator="notEqual">
      <formula>T28</formula>
    </cfRule>
    <cfRule type="expression" dxfId="2706" priority="197" stopIfTrue="1">
      <formula>$N$7=1</formula>
    </cfRule>
  </conditionalFormatting>
  <conditionalFormatting sqref="AF16">
    <cfRule type="cellIs" dxfId="2705" priority="194" stopIfTrue="1" operator="notEqual">
      <formula>W26</formula>
    </cfRule>
    <cfRule type="expression" dxfId="2704" priority="195" stopIfTrue="1">
      <formula>$N$7=1</formula>
    </cfRule>
  </conditionalFormatting>
  <conditionalFormatting sqref="AG16">
    <cfRule type="cellIs" dxfId="2703" priority="192" stopIfTrue="1" operator="notEqual">
      <formula>V26</formula>
    </cfRule>
    <cfRule type="expression" dxfId="2702" priority="193" stopIfTrue="1">
      <formula>$N$7=1</formula>
    </cfRule>
  </conditionalFormatting>
  <conditionalFormatting sqref="AD18">
    <cfRule type="cellIs" dxfId="2701" priority="190" stopIfTrue="1" operator="notEqual">
      <formula>Y24</formula>
    </cfRule>
    <cfRule type="expression" dxfId="2700" priority="191" stopIfTrue="1">
      <formula>$N$7=1</formula>
    </cfRule>
  </conditionalFormatting>
  <conditionalFormatting sqref="AE18">
    <cfRule type="cellIs" dxfId="2699" priority="188" stopIfTrue="1" operator="notEqual">
      <formula>X24</formula>
    </cfRule>
    <cfRule type="expression" dxfId="2698" priority="189" stopIfTrue="1">
      <formula>$N$7=1</formula>
    </cfRule>
  </conditionalFormatting>
  <conditionalFormatting sqref="AB20">
    <cfRule type="cellIs" dxfId="2697" priority="186" stopIfTrue="1" operator="notEqual">
      <formula>AA22</formula>
    </cfRule>
    <cfRule type="expression" dxfId="2696" priority="187" stopIfTrue="1">
      <formula>$N$7=1</formula>
    </cfRule>
  </conditionalFormatting>
  <conditionalFormatting sqref="AC20">
    <cfRule type="cellIs" dxfId="2695" priority="184" stopIfTrue="1" operator="notEqual">
      <formula>Z22</formula>
    </cfRule>
    <cfRule type="expression" dxfId="2694" priority="185" stopIfTrue="1">
      <formula>$N$7=1</formula>
    </cfRule>
  </conditionalFormatting>
  <conditionalFormatting sqref="Z22">
    <cfRule type="cellIs" dxfId="2693" priority="182" stopIfTrue="1" operator="notEqual">
      <formula>AC20</formula>
    </cfRule>
    <cfRule type="expression" dxfId="2692" priority="183" stopIfTrue="1">
      <formula>$N$7=1</formula>
    </cfRule>
  </conditionalFormatting>
  <conditionalFormatting sqref="AA22">
    <cfRule type="cellIs" dxfId="2691" priority="180" stopIfTrue="1" operator="notEqual">
      <formula>AB20</formula>
    </cfRule>
    <cfRule type="expression" dxfId="2690" priority="181" stopIfTrue="1">
      <formula>$N$7=1</formula>
    </cfRule>
  </conditionalFormatting>
  <conditionalFormatting sqref="X24">
    <cfRule type="cellIs" dxfId="2689" priority="178" stopIfTrue="1" operator="notEqual">
      <formula>AE18</formula>
    </cfRule>
    <cfRule type="expression" dxfId="2688" priority="179" stopIfTrue="1">
      <formula>$N$7=1</formula>
    </cfRule>
  </conditionalFormatting>
  <conditionalFormatting sqref="Y24">
    <cfRule type="cellIs" dxfId="2687" priority="176" stopIfTrue="1" operator="notEqual">
      <formula>AD18</formula>
    </cfRule>
    <cfRule type="expression" dxfId="2686" priority="177" stopIfTrue="1">
      <formula>$N$7=1</formula>
    </cfRule>
  </conditionalFormatting>
  <conditionalFormatting sqref="V26">
    <cfRule type="cellIs" dxfId="2685" priority="174" stopIfTrue="1" operator="notEqual">
      <formula>AG16</formula>
    </cfRule>
    <cfRule type="expression" dxfId="2684" priority="175" stopIfTrue="1">
      <formula>$N$7=1</formula>
    </cfRule>
  </conditionalFormatting>
  <conditionalFormatting sqref="W26">
    <cfRule type="cellIs" dxfId="2683" priority="172" stopIfTrue="1" operator="notEqual">
      <formula>AF16</formula>
    </cfRule>
    <cfRule type="expression" dxfId="2682" priority="173" stopIfTrue="1">
      <formula>$N$7=1</formula>
    </cfRule>
  </conditionalFormatting>
  <conditionalFormatting sqref="T28">
    <cfRule type="cellIs" dxfId="2681" priority="170" stopIfTrue="1" operator="notEqual">
      <formula>AI14</formula>
    </cfRule>
    <cfRule type="expression" dxfId="2680" priority="171" stopIfTrue="1">
      <formula>$N$7=1</formula>
    </cfRule>
  </conditionalFormatting>
  <conditionalFormatting sqref="U28">
    <cfRule type="cellIs" dxfId="2679" priority="168" stopIfTrue="1" operator="notEqual">
      <formula>AH14</formula>
    </cfRule>
    <cfRule type="expression" dxfId="2678" priority="169" stopIfTrue="1">
      <formula>$N$7=1</formula>
    </cfRule>
  </conditionalFormatting>
  <conditionalFormatting sqref="R30">
    <cfRule type="cellIs" dxfId="2677" priority="166" stopIfTrue="1" operator="notEqual">
      <formula>AK12</formula>
    </cfRule>
    <cfRule type="expression" dxfId="2676" priority="167" stopIfTrue="1">
      <formula>$N$7=1</formula>
    </cfRule>
  </conditionalFormatting>
  <conditionalFormatting sqref="S30">
    <cfRule type="cellIs" dxfId="2675" priority="164" stopIfTrue="1" operator="notEqual">
      <formula>AJ12</formula>
    </cfRule>
    <cfRule type="expression" dxfId="2674" priority="165" stopIfTrue="1">
      <formula>$N$7=1</formula>
    </cfRule>
  </conditionalFormatting>
  <conditionalFormatting sqref="P32">
    <cfRule type="cellIs" dxfId="2673" priority="162" stopIfTrue="1" operator="notEqual">
      <formula>AM10</formula>
    </cfRule>
    <cfRule type="expression" dxfId="2672" priority="163" stopIfTrue="1">
      <formula>$N$7=1</formula>
    </cfRule>
  </conditionalFormatting>
  <conditionalFormatting sqref="Q32">
    <cfRule type="cellIs" dxfId="2671" priority="160" stopIfTrue="1" operator="notEqual">
      <formula>AL10</formula>
    </cfRule>
    <cfRule type="expression" dxfId="2670" priority="161" stopIfTrue="1">
      <formula>$N$7=1</formula>
    </cfRule>
  </conditionalFormatting>
  <conditionalFormatting sqref="N34">
    <cfRule type="cellIs" dxfId="2669" priority="158" stopIfTrue="1" operator="notEqual">
      <formula>AO8</formula>
    </cfRule>
    <cfRule type="expression" dxfId="2668" priority="159" stopIfTrue="1">
      <formula>$N$7=1</formula>
    </cfRule>
  </conditionalFormatting>
  <conditionalFormatting sqref="O34">
    <cfRule type="cellIs" dxfId="2667" priority="156" stopIfTrue="1" operator="notEqual">
      <formula>AN8</formula>
    </cfRule>
    <cfRule type="expression" dxfId="2666" priority="157" stopIfTrue="1">
      <formula>$N$7=1</formula>
    </cfRule>
  </conditionalFormatting>
  <conditionalFormatting sqref="AN10">
    <cfRule type="cellIs" dxfId="2665" priority="154" stopIfTrue="1" operator="notEqual">
      <formula>Q34</formula>
    </cfRule>
    <cfRule type="expression" dxfId="2664" priority="155" stopIfTrue="1">
      <formula>$N$7=3</formula>
    </cfRule>
  </conditionalFormatting>
  <conditionalFormatting sqref="AO10">
    <cfRule type="cellIs" dxfId="2663" priority="152" stopIfTrue="1" operator="notEqual">
      <formula>P34</formula>
    </cfRule>
    <cfRule type="expression" dxfId="2662" priority="153" stopIfTrue="1">
      <formula>$N$7=3</formula>
    </cfRule>
  </conditionalFormatting>
  <conditionalFormatting sqref="AL12">
    <cfRule type="cellIs" dxfId="2661" priority="150" stopIfTrue="1" operator="notEqual">
      <formula>S32</formula>
    </cfRule>
    <cfRule type="expression" dxfId="2660" priority="151" stopIfTrue="1">
      <formula>$N$7=2</formula>
    </cfRule>
  </conditionalFormatting>
  <conditionalFormatting sqref="AM12">
    <cfRule type="cellIs" dxfId="2659" priority="148" stopIfTrue="1" operator="notEqual">
      <formula>R32</formula>
    </cfRule>
    <cfRule type="expression" dxfId="2658" priority="149" stopIfTrue="1">
      <formula>$N$7=2</formula>
    </cfRule>
  </conditionalFormatting>
  <conditionalFormatting sqref="AJ14">
    <cfRule type="cellIs" dxfId="2657" priority="146" stopIfTrue="1" operator="notEqual">
      <formula>U30</formula>
    </cfRule>
    <cfRule type="expression" dxfId="2656" priority="147" stopIfTrue="1">
      <formula>$N$7=2</formula>
    </cfRule>
  </conditionalFormatting>
  <conditionalFormatting sqref="AK14">
    <cfRule type="cellIs" dxfId="2655" priority="144" stopIfTrue="1" operator="notEqual">
      <formula>T30</formula>
    </cfRule>
    <cfRule type="expression" dxfId="2654" priority="145" stopIfTrue="1">
      <formula>$N$7=2</formula>
    </cfRule>
  </conditionalFormatting>
  <conditionalFormatting sqref="AH16">
    <cfRule type="cellIs" dxfId="2653" priority="142" stopIfTrue="1" operator="notEqual">
      <formula>W28</formula>
    </cfRule>
    <cfRule type="expression" dxfId="2652" priority="143" stopIfTrue="1">
      <formula>$N$7=2</formula>
    </cfRule>
  </conditionalFormatting>
  <conditionalFormatting sqref="AI16">
    <cfRule type="cellIs" dxfId="2651" priority="140" stopIfTrue="1" operator="notEqual">
      <formula>V28</formula>
    </cfRule>
    <cfRule type="expression" dxfId="2650" priority="141" stopIfTrue="1">
      <formula>$N$7=2</formula>
    </cfRule>
  </conditionalFormatting>
  <conditionalFormatting sqref="AF18">
    <cfRule type="cellIs" dxfId="2649" priority="138" stopIfTrue="1" operator="notEqual">
      <formula>Y26</formula>
    </cfRule>
    <cfRule type="expression" dxfId="2648" priority="139" stopIfTrue="1">
      <formula>$N$7=2</formula>
    </cfRule>
  </conditionalFormatting>
  <conditionalFormatting sqref="AG18">
    <cfRule type="cellIs" dxfId="2647" priority="136" stopIfTrue="1" operator="notEqual">
      <formula>X26</formula>
    </cfRule>
    <cfRule type="expression" dxfId="2646" priority="137" stopIfTrue="1">
      <formula>$N$7=2</formula>
    </cfRule>
  </conditionalFormatting>
  <conditionalFormatting sqref="AD20">
    <cfRule type="cellIs" dxfId="2645" priority="134" stopIfTrue="1" operator="notEqual">
      <formula>AA24</formula>
    </cfRule>
    <cfRule type="expression" dxfId="2644" priority="135" stopIfTrue="1">
      <formula>$N$7=2</formula>
    </cfRule>
  </conditionalFormatting>
  <conditionalFormatting sqref="AE20">
    <cfRule type="cellIs" dxfId="2643" priority="132" stopIfTrue="1" operator="notEqual">
      <formula>Z24</formula>
    </cfRule>
    <cfRule type="expression" dxfId="2642" priority="133" stopIfTrue="1">
      <formula>$N$7=2</formula>
    </cfRule>
  </conditionalFormatting>
  <conditionalFormatting sqref="Z24">
    <cfRule type="cellIs" dxfId="2641" priority="130" stopIfTrue="1" operator="notEqual">
      <formula>AE20</formula>
    </cfRule>
    <cfRule type="expression" dxfId="2640" priority="131" stopIfTrue="1">
      <formula>$N$7=2</formula>
    </cfRule>
  </conditionalFormatting>
  <conditionalFormatting sqref="AA24">
    <cfRule type="cellIs" dxfId="2639" priority="128" stopIfTrue="1" operator="notEqual">
      <formula>AD20</formula>
    </cfRule>
    <cfRule type="expression" dxfId="2638" priority="129" stopIfTrue="1">
      <formula>$N$7=2</formula>
    </cfRule>
  </conditionalFormatting>
  <conditionalFormatting sqref="X26">
    <cfRule type="cellIs" dxfId="2637" priority="126" stopIfTrue="1" operator="notEqual">
      <formula>AG18</formula>
    </cfRule>
    <cfRule type="expression" dxfId="2636" priority="127" stopIfTrue="1">
      <formula>$N$7=2</formula>
    </cfRule>
  </conditionalFormatting>
  <conditionalFormatting sqref="Y26">
    <cfRule type="cellIs" dxfId="2635" priority="124" stopIfTrue="1" operator="notEqual">
      <formula>AF18</formula>
    </cfRule>
    <cfRule type="expression" dxfId="2634" priority="125" stopIfTrue="1">
      <formula>$N$7=2</formula>
    </cfRule>
  </conditionalFormatting>
  <conditionalFormatting sqref="V28">
    <cfRule type="cellIs" dxfId="2633" priority="122" stopIfTrue="1" operator="notEqual">
      <formula>AI16</formula>
    </cfRule>
    <cfRule type="expression" dxfId="2632" priority="123" stopIfTrue="1">
      <formula>$N$7=2</formula>
    </cfRule>
  </conditionalFormatting>
  <conditionalFormatting sqref="W28">
    <cfRule type="cellIs" dxfId="2631" priority="120" stopIfTrue="1" operator="notEqual">
      <formula>AH16</formula>
    </cfRule>
    <cfRule type="expression" dxfId="2630" priority="121" stopIfTrue="1">
      <formula>$N$7=2</formula>
    </cfRule>
  </conditionalFormatting>
  <conditionalFormatting sqref="T30">
    <cfRule type="cellIs" dxfId="2629" priority="118" stopIfTrue="1" operator="notEqual">
      <formula>AK14</formula>
    </cfRule>
    <cfRule type="expression" dxfId="2628" priority="119" stopIfTrue="1">
      <formula>$N$7=2</formula>
    </cfRule>
  </conditionalFormatting>
  <conditionalFormatting sqref="U30">
    <cfRule type="cellIs" dxfId="2627" priority="116" stopIfTrue="1" operator="notEqual">
      <formula>AJ14</formula>
    </cfRule>
    <cfRule type="expression" dxfId="2626" priority="117" stopIfTrue="1">
      <formula>$N$7=2</formula>
    </cfRule>
  </conditionalFormatting>
  <conditionalFormatting sqref="R32">
    <cfRule type="cellIs" dxfId="2625" priority="114" stopIfTrue="1" operator="notEqual">
      <formula>AM12</formula>
    </cfRule>
    <cfRule type="expression" dxfId="2624" priority="115" stopIfTrue="1">
      <formula>$N$7=2</formula>
    </cfRule>
  </conditionalFormatting>
  <conditionalFormatting sqref="S32">
    <cfRule type="cellIs" dxfId="2623" priority="112" stopIfTrue="1" operator="notEqual">
      <formula>AL12</formula>
    </cfRule>
    <cfRule type="expression" dxfId="2622" priority="113" stopIfTrue="1">
      <formula>$N$7=2</formula>
    </cfRule>
  </conditionalFormatting>
  <conditionalFormatting sqref="P34">
    <cfRule type="cellIs" dxfId="2621" priority="110" stopIfTrue="1" operator="notEqual">
      <formula>AO10</formula>
    </cfRule>
    <cfRule type="expression" dxfId="2620" priority="111" stopIfTrue="1">
      <formula>$N$7=3</formula>
    </cfRule>
  </conditionalFormatting>
  <conditionalFormatting sqref="Q34">
    <cfRule type="cellIs" dxfId="2619" priority="108" stopIfTrue="1" operator="notEqual">
      <formula>AN10</formula>
    </cfRule>
    <cfRule type="expression" dxfId="2618" priority="109" stopIfTrue="1">
      <formula>$N$7=3</formula>
    </cfRule>
  </conditionalFormatting>
  <conditionalFormatting sqref="P7:Q7 R27:AG27">
    <cfRule type="cellIs" dxfId="2617" priority="105" stopIfTrue="1" operator="equal">
      <formula>3</formula>
    </cfRule>
    <cfRule type="cellIs" dxfId="2616" priority="106" stopIfTrue="1" operator="equal">
      <formula>1</formula>
    </cfRule>
    <cfRule type="expression" dxfId="2615" priority="107" stopIfTrue="1">
      <formula>P8+Q8&lt;3</formula>
    </cfRule>
  </conditionalFormatting>
  <conditionalFormatting sqref="R7:AO7">
    <cfRule type="cellIs" dxfId="2614" priority="102" stopIfTrue="1" operator="equal">
      <formula>3</formula>
    </cfRule>
    <cfRule type="cellIs" dxfId="2613" priority="103" stopIfTrue="1" operator="equal">
      <formula>1</formula>
    </cfRule>
    <cfRule type="expression" dxfId="2612" priority="104" stopIfTrue="1">
      <formula>R8+S8&lt;3</formula>
    </cfRule>
  </conditionalFormatting>
  <conditionalFormatting sqref="R9:AO9">
    <cfRule type="cellIs" dxfId="2611" priority="99" stopIfTrue="1" operator="equal">
      <formula>3</formula>
    </cfRule>
    <cfRule type="cellIs" dxfId="2610" priority="100" stopIfTrue="1" operator="equal">
      <formula>1</formula>
    </cfRule>
    <cfRule type="expression" dxfId="2609" priority="101" stopIfTrue="1">
      <formula>R10+S10&lt;3</formula>
    </cfRule>
  </conditionalFormatting>
  <conditionalFormatting sqref="T11:AO11">
    <cfRule type="cellIs" dxfId="2608" priority="96" stopIfTrue="1" operator="equal">
      <formula>3</formula>
    </cfRule>
    <cfRule type="cellIs" dxfId="2607" priority="97" stopIfTrue="1" operator="equal">
      <formula>1</formula>
    </cfRule>
    <cfRule type="expression" dxfId="2606" priority="98" stopIfTrue="1">
      <formula>T12+U12&lt;3</formula>
    </cfRule>
  </conditionalFormatting>
  <conditionalFormatting sqref="V13:AO13">
    <cfRule type="cellIs" dxfId="2605" priority="93" stopIfTrue="1" operator="equal">
      <formula>3</formula>
    </cfRule>
    <cfRule type="cellIs" dxfId="2604" priority="94" stopIfTrue="1" operator="equal">
      <formula>1</formula>
    </cfRule>
    <cfRule type="expression" dxfId="2603" priority="95" stopIfTrue="1">
      <formula>V14+W14&lt;3</formula>
    </cfRule>
  </conditionalFormatting>
  <conditionalFormatting sqref="X15:AO15">
    <cfRule type="cellIs" dxfId="2602" priority="90" stopIfTrue="1" operator="equal">
      <formula>3</formula>
    </cfRule>
    <cfRule type="cellIs" dxfId="2601" priority="91" stopIfTrue="1" operator="equal">
      <formula>1</formula>
    </cfRule>
    <cfRule type="expression" dxfId="2600" priority="92" stopIfTrue="1">
      <formula>X16+Y16&lt;3</formula>
    </cfRule>
  </conditionalFormatting>
  <conditionalFormatting sqref="Z17:AO17">
    <cfRule type="cellIs" dxfId="2599" priority="87" stopIfTrue="1" operator="equal">
      <formula>3</formula>
    </cfRule>
    <cfRule type="cellIs" dxfId="2598" priority="88" stopIfTrue="1" operator="equal">
      <formula>1</formula>
    </cfRule>
    <cfRule type="expression" dxfId="2597" priority="89" stopIfTrue="1">
      <formula>Z18+AA18&lt;3</formula>
    </cfRule>
  </conditionalFormatting>
  <conditionalFormatting sqref="AB19:AO19">
    <cfRule type="cellIs" dxfId="2596" priority="84" stopIfTrue="1" operator="equal">
      <formula>3</formula>
    </cfRule>
    <cfRule type="cellIs" dxfId="2595" priority="85" stopIfTrue="1" operator="equal">
      <formula>1</formula>
    </cfRule>
    <cfRule type="expression" dxfId="2594" priority="86" stopIfTrue="1">
      <formula>AB20+AC20&lt;3</formula>
    </cfRule>
  </conditionalFormatting>
  <conditionalFormatting sqref="AD21:AO21">
    <cfRule type="cellIs" dxfId="2593" priority="81" stopIfTrue="1" operator="equal">
      <formula>3</formula>
    </cfRule>
    <cfRule type="cellIs" dxfId="2592" priority="82" stopIfTrue="1" operator="equal">
      <formula>1</formula>
    </cfRule>
    <cfRule type="expression" dxfId="2591" priority="83" stopIfTrue="1">
      <formula>AD22+AE22&lt;3</formula>
    </cfRule>
  </conditionalFormatting>
  <conditionalFormatting sqref="AF23:AO23">
    <cfRule type="cellIs" dxfId="2590" priority="78" stopIfTrue="1" operator="equal">
      <formula>3</formula>
    </cfRule>
    <cfRule type="cellIs" dxfId="2589" priority="79" stopIfTrue="1" operator="equal">
      <formula>1</formula>
    </cfRule>
    <cfRule type="expression" dxfId="2588" priority="80" stopIfTrue="1">
      <formula>AF24+AG24&lt;3</formula>
    </cfRule>
  </conditionalFormatting>
  <conditionalFormatting sqref="AH25:AO25">
    <cfRule type="cellIs" dxfId="2587" priority="75" stopIfTrue="1" operator="equal">
      <formula>3</formula>
    </cfRule>
    <cfRule type="cellIs" dxfId="2586" priority="76" stopIfTrue="1" operator="equal">
      <formula>1</formula>
    </cfRule>
    <cfRule type="expression" dxfId="2585" priority="77" stopIfTrue="1">
      <formula>AH26+AI26&lt;3</formula>
    </cfRule>
  </conditionalFormatting>
  <conditionalFormatting sqref="AJ27:AO27">
    <cfRule type="cellIs" dxfId="2584" priority="72" stopIfTrue="1" operator="equal">
      <formula>3</formula>
    </cfRule>
    <cfRule type="cellIs" dxfId="2583" priority="73" stopIfTrue="1" operator="equal">
      <formula>1</formula>
    </cfRule>
    <cfRule type="expression" dxfId="2582" priority="74" stopIfTrue="1">
      <formula>AJ28+AK28&lt;3</formula>
    </cfRule>
  </conditionalFormatting>
  <conditionalFormatting sqref="AL29:AO29">
    <cfRule type="cellIs" dxfId="2581" priority="69" stopIfTrue="1" operator="equal">
      <formula>3</formula>
    </cfRule>
    <cfRule type="cellIs" dxfId="2580" priority="70" stopIfTrue="1" operator="equal">
      <formula>1</formula>
    </cfRule>
    <cfRule type="expression" dxfId="2579" priority="71" stopIfTrue="1">
      <formula>AL30+AM30&lt;3</formula>
    </cfRule>
  </conditionalFormatting>
  <conditionalFormatting sqref="AN31:AO31">
    <cfRule type="cellIs" dxfId="2578" priority="66" stopIfTrue="1" operator="equal">
      <formula>3</formula>
    </cfRule>
    <cfRule type="cellIs" dxfId="2577" priority="67" stopIfTrue="1" operator="equal">
      <formula>1</formula>
    </cfRule>
    <cfRule type="expression" dxfId="2576" priority="68" stopIfTrue="1">
      <formula>AN32+AO32&lt;3</formula>
    </cfRule>
  </conditionalFormatting>
  <conditionalFormatting sqref="N33:AM33">
    <cfRule type="cellIs" dxfId="2575" priority="63" stopIfTrue="1" operator="equal">
      <formula>3</formula>
    </cfRule>
    <cfRule type="cellIs" dxfId="2574" priority="64" stopIfTrue="1" operator="equal">
      <formula>1</formula>
    </cfRule>
    <cfRule type="expression" dxfId="2573" priority="65" stopIfTrue="1">
      <formula>N34+O34&lt;3</formula>
    </cfRule>
  </conditionalFormatting>
  <conditionalFormatting sqref="N31:AK31">
    <cfRule type="cellIs" dxfId="2572" priority="60" stopIfTrue="1" operator="equal">
      <formula>3</formula>
    </cfRule>
    <cfRule type="cellIs" dxfId="2571" priority="61" stopIfTrue="1" operator="equal">
      <formula>1</formula>
    </cfRule>
    <cfRule type="expression" dxfId="2570" priority="62" stopIfTrue="1">
      <formula>N32+O32&lt;3</formula>
    </cfRule>
  </conditionalFormatting>
  <conditionalFormatting sqref="AH29:AI29">
    <cfRule type="cellIs" dxfId="2569" priority="57" stopIfTrue="1" operator="equal">
      <formula>2</formula>
    </cfRule>
    <cfRule type="cellIs" dxfId="2568" priority="58" stopIfTrue="1" operator="equal">
      <formula>1</formula>
    </cfRule>
    <cfRule type="expression" dxfId="2567" priority="59" stopIfTrue="1">
      <formula>AH30+AI30&lt;3</formula>
    </cfRule>
  </conditionalFormatting>
  <conditionalFormatting sqref="N25:AE25">
    <cfRule type="cellIs" dxfId="2566" priority="54" stopIfTrue="1" operator="equal">
      <formula>3</formula>
    </cfRule>
    <cfRule type="cellIs" dxfId="2565" priority="55" stopIfTrue="1" operator="equal">
      <formula>1</formula>
    </cfRule>
    <cfRule type="expression" dxfId="2564" priority="56" stopIfTrue="1">
      <formula>N26+O26&lt;3</formula>
    </cfRule>
  </conditionalFormatting>
  <conditionalFormatting sqref="N23:AC23">
    <cfRule type="cellIs" dxfId="2563" priority="51" stopIfTrue="1" operator="equal">
      <formula>3</formula>
    </cfRule>
    <cfRule type="cellIs" dxfId="2562" priority="52" stopIfTrue="1" operator="equal">
      <formula>1</formula>
    </cfRule>
    <cfRule type="expression" dxfId="2561" priority="53" stopIfTrue="1">
      <formula>N24+O24&lt;3</formula>
    </cfRule>
  </conditionalFormatting>
  <conditionalFormatting sqref="N21:AA21">
    <cfRule type="cellIs" dxfId="2560" priority="48" stopIfTrue="1" operator="equal">
      <formula>3</formula>
    </cfRule>
    <cfRule type="cellIs" dxfId="2559" priority="49" stopIfTrue="1" operator="equal">
      <formula>1</formula>
    </cfRule>
    <cfRule type="expression" dxfId="2558" priority="50" stopIfTrue="1">
      <formula>N22+O22&lt;3</formula>
    </cfRule>
  </conditionalFormatting>
  <conditionalFormatting sqref="N19:Y19">
    <cfRule type="cellIs" dxfId="2557" priority="45" stopIfTrue="1" operator="equal">
      <formula>3</formula>
    </cfRule>
    <cfRule type="cellIs" dxfId="2556" priority="46" stopIfTrue="1" operator="equal">
      <formula>1</formula>
    </cfRule>
    <cfRule type="expression" dxfId="2555" priority="47" stopIfTrue="1">
      <formula>N20+O20&lt;3</formula>
    </cfRule>
  </conditionalFormatting>
  <conditionalFormatting sqref="N17:W17">
    <cfRule type="cellIs" dxfId="2554" priority="42" stopIfTrue="1" operator="equal">
      <formula>3</formula>
    </cfRule>
    <cfRule type="cellIs" dxfId="2553" priority="43" stopIfTrue="1" operator="equal">
      <formula>1</formula>
    </cfRule>
    <cfRule type="expression" dxfId="2552" priority="44" stopIfTrue="1">
      <formula>N18+O18&lt;3</formula>
    </cfRule>
  </conditionalFormatting>
  <conditionalFormatting sqref="N15:U15">
    <cfRule type="cellIs" dxfId="2551" priority="39" stopIfTrue="1" operator="equal">
      <formula>3</formula>
    </cfRule>
    <cfRule type="cellIs" dxfId="2550" priority="40" stopIfTrue="1" operator="equal">
      <formula>1</formula>
    </cfRule>
    <cfRule type="expression" dxfId="2549" priority="41" stopIfTrue="1">
      <formula>N16+O16&lt;3</formula>
    </cfRule>
  </conditionalFormatting>
  <conditionalFormatting sqref="N13:S13">
    <cfRule type="cellIs" dxfId="2548" priority="36" stopIfTrue="1" operator="equal">
      <formula>3</formula>
    </cfRule>
    <cfRule type="cellIs" dxfId="2547" priority="37" stopIfTrue="1" operator="equal">
      <formula>1</formula>
    </cfRule>
    <cfRule type="expression" dxfId="2546" priority="38" stopIfTrue="1">
      <formula>N14+O14&lt;3</formula>
    </cfRule>
  </conditionalFormatting>
  <conditionalFormatting sqref="N11:Q11">
    <cfRule type="cellIs" dxfId="2545" priority="33" stopIfTrue="1" operator="equal">
      <formula>3</formula>
    </cfRule>
    <cfRule type="cellIs" dxfId="2544" priority="34" stopIfTrue="1" operator="equal">
      <formula>1</formula>
    </cfRule>
    <cfRule type="expression" dxfId="2543" priority="35" stopIfTrue="1">
      <formula>N12+O12&lt;3</formula>
    </cfRule>
  </conditionalFormatting>
  <conditionalFormatting sqref="N9">
    <cfRule type="cellIs" dxfId="2542" priority="30" stopIfTrue="1" operator="equal">
      <formula>3</formula>
    </cfRule>
    <cfRule type="cellIs" dxfId="2541" priority="31" stopIfTrue="1" operator="equal">
      <formula>1</formula>
    </cfRule>
    <cfRule type="expression" dxfId="2540" priority="32" stopIfTrue="1">
      <formula>N10+O10&lt;3</formula>
    </cfRule>
  </conditionalFormatting>
  <conditionalFormatting sqref="AH8">
    <cfRule type="cellIs" dxfId="2539" priority="28" stopIfTrue="1" operator="notEqual">
      <formula>O28</formula>
    </cfRule>
    <cfRule type="expression" dxfId="2538" priority="29" stopIfTrue="1">
      <formula>$N$7=11</formula>
    </cfRule>
  </conditionalFormatting>
  <conditionalFormatting sqref="AH10">
    <cfRule type="cellIs" dxfId="2537" priority="26" stopIfTrue="1" operator="notEqual">
      <formula>Q28</formula>
    </cfRule>
    <cfRule type="expression" dxfId="2536" priority="27" stopIfTrue="1">
      <formula>$N$7=12</formula>
    </cfRule>
  </conditionalFormatting>
  <conditionalFormatting sqref="AI10">
    <cfRule type="cellIs" dxfId="2535" priority="24" stopIfTrue="1" operator="notEqual">
      <formula>P28</formula>
    </cfRule>
    <cfRule type="expression" dxfId="2534" priority="25" stopIfTrue="1">
      <formula>$N$7=12</formula>
    </cfRule>
  </conditionalFormatting>
  <conditionalFormatting sqref="P27:Q27">
    <cfRule type="cellIs" dxfId="2533" priority="21" stopIfTrue="1" operator="equal">
      <formula>2</formula>
    </cfRule>
    <cfRule type="cellIs" dxfId="2532" priority="22" stopIfTrue="1" operator="equal">
      <formula>1</formula>
    </cfRule>
    <cfRule type="expression" dxfId="2531" priority="23" stopIfTrue="1">
      <formula>P28+Q28&lt;3</formula>
    </cfRule>
  </conditionalFormatting>
  <conditionalFormatting sqref="N28">
    <cfRule type="cellIs" dxfId="2530" priority="19" stopIfTrue="1" operator="notEqual">
      <formula>AI8</formula>
    </cfRule>
    <cfRule type="expression" dxfId="2529" priority="20" stopIfTrue="1">
      <formula>$N$7=11</formula>
    </cfRule>
  </conditionalFormatting>
  <conditionalFormatting sqref="O28">
    <cfRule type="cellIs" dxfId="2528" priority="17" stopIfTrue="1" operator="notEqual">
      <formula>AH8</formula>
    </cfRule>
    <cfRule type="expression" dxfId="2527" priority="18" stopIfTrue="1">
      <formula>$N$7=11</formula>
    </cfRule>
  </conditionalFormatting>
  <conditionalFormatting sqref="N27:O27">
    <cfRule type="cellIs" dxfId="2526" priority="14" stopIfTrue="1" operator="equal">
      <formula>3</formula>
    </cfRule>
    <cfRule type="cellIs" dxfId="2525" priority="15" stopIfTrue="1" operator="equal">
      <formula>1</formula>
    </cfRule>
    <cfRule type="expression" dxfId="2524" priority="16" stopIfTrue="1">
      <formula>N28+O28&lt;3</formula>
    </cfRule>
  </conditionalFormatting>
  <conditionalFormatting sqref="P28">
    <cfRule type="cellIs" dxfId="2523" priority="12" stopIfTrue="1" operator="notEqual">
      <formula>AI10</formula>
    </cfRule>
    <cfRule type="expression" dxfId="2522" priority="13" stopIfTrue="1">
      <formula>$N$7=12</formula>
    </cfRule>
  </conditionalFormatting>
  <conditionalFormatting sqref="Q28">
    <cfRule type="cellIs" dxfId="2521" priority="10" stopIfTrue="1" operator="notEqual">
      <formula>AH10</formula>
    </cfRule>
    <cfRule type="expression" dxfId="2520" priority="11" stopIfTrue="1">
      <formula>$N$7=12</formula>
    </cfRule>
  </conditionalFormatting>
  <conditionalFormatting sqref="R29:AG29">
    <cfRule type="cellIs" dxfId="2519" priority="7" stopIfTrue="1" operator="equal">
      <formula>2</formula>
    </cfRule>
    <cfRule type="cellIs" dxfId="2518" priority="8" stopIfTrue="1" operator="equal">
      <formula>1</formula>
    </cfRule>
    <cfRule type="expression" dxfId="2517" priority="9" stopIfTrue="1">
      <formula>R30+S30&lt;3</formula>
    </cfRule>
  </conditionalFormatting>
  <conditionalFormatting sqref="P29:Q29">
    <cfRule type="cellIs" dxfId="2516" priority="4" stopIfTrue="1" operator="equal">
      <formula>2</formula>
    </cfRule>
    <cfRule type="cellIs" dxfId="2515" priority="5" stopIfTrue="1" operator="equal">
      <formula>1</formula>
    </cfRule>
    <cfRule type="expression" dxfId="2514" priority="6" stopIfTrue="1">
      <formula>P30+Q30&lt;3</formula>
    </cfRule>
  </conditionalFormatting>
  <conditionalFormatting sqref="N29:O29">
    <cfRule type="cellIs" dxfId="2513" priority="1" stopIfTrue="1" operator="equal">
      <formula>3</formula>
    </cfRule>
    <cfRule type="cellIs" dxfId="2512" priority="2" stopIfTrue="1" operator="equal">
      <formula>1</formula>
    </cfRule>
    <cfRule type="expression" dxfId="2511" priority="3" stopIfTrue="1">
      <formula>N30+O30&lt;3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6"/>
  <sheetViews>
    <sheetView workbookViewId="0">
      <selection activeCell="B2" sqref="B2"/>
    </sheetView>
  </sheetViews>
  <sheetFormatPr defaultRowHeight="15" outlineLevelCol="1" x14ac:dyDescent="0.25"/>
  <cols>
    <col min="1" max="1" width="3.85546875" customWidth="1"/>
    <col min="2" max="2" width="16.42578125" customWidth="1"/>
    <col min="3" max="3" width="8" customWidth="1" outlineLevel="1"/>
    <col min="4" max="4" width="0.140625" hidden="1" customWidth="1" outlineLevel="1"/>
    <col min="5" max="5" width="6.28515625" customWidth="1" outlineLevel="1"/>
    <col min="6" max="6" width="5.7109375" customWidth="1" outlineLevel="1"/>
    <col min="7" max="7" width="6.28515625" customWidth="1" outlineLevel="1"/>
    <col min="8" max="8" width="6.7109375" customWidth="1" outlineLevel="1"/>
    <col min="9" max="9" width="5.42578125" customWidth="1" outlineLevel="1"/>
    <col min="10" max="10" width="4.5703125" customWidth="1"/>
    <col min="11" max="11" width="4.28515625" customWidth="1"/>
    <col min="12" max="12" width="6.140625" customWidth="1"/>
    <col min="13" max="13" width="6.42578125" customWidth="1"/>
    <col min="14" max="26" width="3.140625" customWidth="1"/>
    <col min="27" max="27" width="3" customWidth="1"/>
    <col min="28" max="33" width="3.140625" style="3" customWidth="1"/>
    <col min="34" max="37" width="3.140625" style="3" hidden="1" customWidth="1"/>
    <col min="38" max="39" width="3.7109375" style="3" customWidth="1"/>
    <col min="40" max="40" width="14.28515625" style="3" customWidth="1"/>
    <col min="41" max="44" width="5" style="3" customWidth="1"/>
    <col min="45" max="48" width="5" customWidth="1"/>
    <col min="49" max="49" width="5.85546875" customWidth="1"/>
    <col min="50" max="50" width="5" customWidth="1"/>
    <col min="51" max="52" width="4.140625" hidden="1" customWidth="1"/>
  </cols>
  <sheetData>
    <row r="1" spans="1:52" ht="15.7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34"/>
      <c r="AN1" s="34"/>
      <c r="AO1" s="35" t="s">
        <v>43</v>
      </c>
    </row>
    <row r="2" spans="1:52" ht="15.75" customHeight="1" x14ac:dyDescent="0.25">
      <c r="A2" s="34"/>
      <c r="B2" s="34"/>
      <c r="C2" s="36"/>
      <c r="D2" s="36"/>
      <c r="E2" s="36"/>
      <c r="F2" s="36"/>
      <c r="G2" s="36"/>
      <c r="H2" s="117" t="s">
        <v>44</v>
      </c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36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34"/>
      <c r="AK2" s="34"/>
      <c r="AL2"/>
      <c r="AM2"/>
      <c r="AN2"/>
    </row>
    <row r="3" spans="1:52" ht="2.2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39"/>
      <c r="AN3" s="39"/>
    </row>
    <row r="4" spans="1:52" ht="23.25" customHeight="1" x14ac:dyDescent="0.25">
      <c r="B4" s="40" t="s">
        <v>3</v>
      </c>
      <c r="E4" s="41"/>
      <c r="F4" s="41"/>
      <c r="G4" s="41"/>
      <c r="H4" s="41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119" t="s">
        <v>45</v>
      </c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43"/>
      <c r="AN4" s="43"/>
      <c r="AO4" s="7"/>
      <c r="AP4" s="7"/>
      <c r="AQ4" s="7"/>
      <c r="AR4" s="7"/>
    </row>
    <row r="5" spans="1:52" s="12" customFormat="1" ht="98.25" hidden="1" customHeight="1" x14ac:dyDescent="0.3">
      <c r="A5" s="8"/>
      <c r="B5" s="9" t="s">
        <v>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69" t="s">
        <v>7</v>
      </c>
      <c r="T5" s="69"/>
      <c r="U5" s="44">
        <v>1</v>
      </c>
      <c r="V5" s="45"/>
      <c r="W5" s="45"/>
      <c r="X5" s="8"/>
      <c r="Y5" s="8"/>
      <c r="Z5" s="7"/>
      <c r="AA5" s="11">
        <v>1</v>
      </c>
      <c r="AB5" s="11">
        <v>2</v>
      </c>
      <c r="AC5" s="11">
        <v>3</v>
      </c>
      <c r="AD5" s="11">
        <v>4</v>
      </c>
      <c r="AE5" s="11">
        <v>5</v>
      </c>
      <c r="AF5" s="11"/>
      <c r="AG5" s="11"/>
      <c r="AH5" s="11"/>
      <c r="AI5" s="11"/>
      <c r="AJ5" s="11">
        <v>6</v>
      </c>
      <c r="AK5" s="11">
        <v>7</v>
      </c>
      <c r="AL5" s="11">
        <v>8</v>
      </c>
      <c r="AM5" s="11"/>
      <c r="AN5" s="11"/>
      <c r="AO5" s="11">
        <v>9</v>
      </c>
      <c r="AP5" s="11">
        <v>10</v>
      </c>
      <c r="AQ5" s="11">
        <v>11</v>
      </c>
      <c r="AR5" s="11">
        <v>12</v>
      </c>
    </row>
    <row r="6" spans="1:52" s="12" customFormat="1" ht="18" customHeight="1" x14ac:dyDescent="0.25">
      <c r="A6" s="46" t="s">
        <v>8</v>
      </c>
      <c r="B6" s="47" t="s">
        <v>9</v>
      </c>
      <c r="C6" s="47" t="s">
        <v>46</v>
      </c>
      <c r="D6" s="47" t="s">
        <v>11</v>
      </c>
      <c r="E6" s="48" t="s">
        <v>47</v>
      </c>
      <c r="F6" s="49" t="s">
        <v>13</v>
      </c>
      <c r="G6" s="49" t="s">
        <v>48</v>
      </c>
      <c r="H6" s="50" t="s">
        <v>15</v>
      </c>
      <c r="I6" s="48" t="s">
        <v>16</v>
      </c>
      <c r="J6" s="48" t="s">
        <v>17</v>
      </c>
      <c r="K6" s="48" t="s">
        <v>18</v>
      </c>
      <c r="L6" s="48" t="s">
        <v>49</v>
      </c>
      <c r="M6" s="50" t="s">
        <v>20</v>
      </c>
      <c r="N6" s="120">
        <v>1</v>
      </c>
      <c r="O6" s="121"/>
      <c r="P6" s="120">
        <v>2</v>
      </c>
      <c r="Q6" s="121"/>
      <c r="R6" s="120">
        <v>3</v>
      </c>
      <c r="S6" s="121"/>
      <c r="T6" s="120">
        <v>4</v>
      </c>
      <c r="U6" s="121"/>
      <c r="V6" s="120">
        <v>5</v>
      </c>
      <c r="W6" s="121"/>
      <c r="X6" s="120">
        <v>6</v>
      </c>
      <c r="Y6" s="121"/>
      <c r="Z6" s="120">
        <v>7</v>
      </c>
      <c r="AA6" s="121"/>
      <c r="AB6" s="120">
        <v>8</v>
      </c>
      <c r="AC6" s="121"/>
      <c r="AD6" s="120">
        <v>9</v>
      </c>
      <c r="AE6" s="121"/>
      <c r="AF6" s="120">
        <v>10</v>
      </c>
      <c r="AG6" s="121"/>
      <c r="AH6" s="120">
        <v>11</v>
      </c>
      <c r="AI6" s="121"/>
      <c r="AJ6" s="144">
        <v>12</v>
      </c>
      <c r="AK6" s="145"/>
      <c r="AL6" s="75" t="s">
        <v>21</v>
      </c>
      <c r="AM6" s="76"/>
      <c r="AN6"/>
      <c r="AO6" s="6">
        <v>1</v>
      </c>
      <c r="AP6" s="6">
        <v>2</v>
      </c>
      <c r="AQ6" s="6">
        <v>3</v>
      </c>
      <c r="AR6" s="6">
        <v>4</v>
      </c>
      <c r="AS6" s="6">
        <v>5</v>
      </c>
      <c r="AT6" s="6">
        <v>6</v>
      </c>
      <c r="AU6" s="6">
        <v>7</v>
      </c>
      <c r="AV6" s="6">
        <v>8</v>
      </c>
      <c r="AW6" s="6">
        <v>9</v>
      </c>
      <c r="AX6" s="6">
        <v>10</v>
      </c>
      <c r="AY6" s="6">
        <v>11</v>
      </c>
      <c r="AZ6" s="6">
        <v>12</v>
      </c>
    </row>
    <row r="7" spans="1:52" ht="15.75" customHeight="1" x14ac:dyDescent="0.25">
      <c r="A7" s="122">
        <v>1</v>
      </c>
      <c r="B7" s="124" t="s">
        <v>50</v>
      </c>
      <c r="C7" s="126" t="s">
        <v>51</v>
      </c>
      <c r="D7" s="128"/>
      <c r="E7" s="128">
        <f>G7+F7</f>
        <v>1491.5</v>
      </c>
      <c r="F7" s="128">
        <f>IF(I7&gt;150,IF(H7&gt;=65,0,SUM(K7-(COUNT(P7:AK7))*3*(15+50)%)*10),IF(I7&lt;-150,IF((K7-(COUNT(P7:AK7))*3*((G7-L7)/10+50)%)*10&lt;1,0,SUM(K7-(COUNT(P7:AK7))*3*((G7-L7)/10+50)%)*10),SUM(K7-(COUNT(P7:AK7))*3*((G7-L7)/10+50)%)*10))</f>
        <v>-145.5</v>
      </c>
      <c r="G7" s="128">
        <v>1637</v>
      </c>
      <c r="H7" s="130">
        <f>IF(COUNT(P7:AK7)=0,0,K7/((COUNT(P7:AK7))*3)%)</f>
        <v>11.111111111111111</v>
      </c>
      <c r="I7" s="132">
        <f>G7-L7</f>
        <v>164.88888888888891</v>
      </c>
      <c r="J7" s="134">
        <v>10</v>
      </c>
      <c r="K7" s="136">
        <f>SUM(P7:AK7)</f>
        <v>3</v>
      </c>
      <c r="L7" s="128">
        <f>(SUM($G$7:$G$30)-G7)/(COUNT($G$7:$G$30)-1)</f>
        <v>1472.1111111111111</v>
      </c>
      <c r="M7" s="138">
        <f>AO31</f>
        <v>7</v>
      </c>
      <c r="N7" s="140">
        <v>0</v>
      </c>
      <c r="O7" s="141"/>
      <c r="P7" s="81">
        <f>IF(P8+Q8=0,"",IF(P8=4,3,IF(P8=3,1,0)))</f>
        <v>0</v>
      </c>
      <c r="Q7" s="82"/>
      <c r="R7" s="81">
        <f t="shared" ref="R7" si="0">IF(R8+S8=0,"",IF(R8=4,3,IF(R8=3,1,0)))</f>
        <v>0</v>
      </c>
      <c r="S7" s="82"/>
      <c r="T7" s="81">
        <f t="shared" ref="T7" si="1">IF(T8+U8=0,"",IF(T8=4,3,IF(T8=3,1,0)))</f>
        <v>0</v>
      </c>
      <c r="U7" s="82"/>
      <c r="V7" s="81">
        <f t="shared" ref="V7" si="2">IF(V8+W8=0,"",IF(V8=4,3,IF(V8=3,1,0)))</f>
        <v>0</v>
      </c>
      <c r="W7" s="82"/>
      <c r="X7" s="81">
        <f t="shared" ref="X7" si="3">IF(X8+Y8=0,"",IF(X8=4,3,IF(X8=3,1,0)))</f>
        <v>3</v>
      </c>
      <c r="Y7" s="82"/>
      <c r="Z7" s="81">
        <f t="shared" ref="Z7" si="4">IF(Z8+AA8=0,"",IF(Z8=4,3,IF(Z8=3,1,0)))</f>
        <v>0</v>
      </c>
      <c r="AA7" s="82"/>
      <c r="AB7" s="81">
        <f t="shared" ref="AB7" si="5">IF(AB8+AC8=0,"",IF(AB8=4,3,IF(AB8=3,1,0)))</f>
        <v>0</v>
      </c>
      <c r="AC7" s="82"/>
      <c r="AD7" s="81">
        <f t="shared" ref="AD7" si="6">IF(AD8+AE8=0,"",IF(AD8=4,3,IF(AD8=3,1,0)))</f>
        <v>0</v>
      </c>
      <c r="AE7" s="82"/>
      <c r="AF7" s="81">
        <f t="shared" ref="AF7" si="7">IF(AF8+AG8=0,"",IF(AF8=4,3,IF(AF8=3,1,0)))</f>
        <v>0</v>
      </c>
      <c r="AG7" s="82"/>
      <c r="AH7" s="96" t="str">
        <f t="shared" ref="AH7" si="8">IF(AH8+AI8=0,"",IF(AH8=4,3,IF(AH8=3,1,0)))</f>
        <v/>
      </c>
      <c r="AI7" s="82"/>
      <c r="AJ7" s="96" t="str">
        <f t="shared" ref="AJ7" si="9">IF(AJ8+AK8=0,"",IF(AJ8=4,3,IF(AJ8=3,1,0)))</f>
        <v/>
      </c>
      <c r="AK7" s="82"/>
      <c r="AL7" s="90">
        <f>SUM(AL8/AM8)</f>
        <v>0.46875</v>
      </c>
      <c r="AM7" s="91"/>
      <c r="AN7" s="51"/>
      <c r="AO7" s="148"/>
      <c r="AP7" s="146">
        <f>IF(P7=1,$K7/2)+IF(P7=0,$K7)</f>
        <v>3</v>
      </c>
      <c r="AQ7" s="146">
        <f>IF(R7=1,$K7/2)+IF(R7=0,$K7)</f>
        <v>3</v>
      </c>
      <c r="AR7" s="146">
        <f>IF(T7=1,$K7/2)+IF(T7=0,$K7)</f>
        <v>3</v>
      </c>
      <c r="AS7" s="146">
        <f>IF(V7=1,$K7/2)+IF(V7=0,$K7)</f>
        <v>3</v>
      </c>
      <c r="AT7" s="146">
        <f>IF(X7=1,$K7/2)+IF(X7=0,$K7)</f>
        <v>0</v>
      </c>
      <c r="AU7" s="146">
        <f>IF(Z7=1,$K7/2)+IF(Z7=0,$K7)</f>
        <v>3</v>
      </c>
      <c r="AV7" s="146">
        <f>IF(AB7=1,$K7/2)+IF(AB7=0,$K7)</f>
        <v>3</v>
      </c>
      <c r="AW7" s="146">
        <f>IF(AD7=1,$K7/2)+IF(AD7=0,$K7)</f>
        <v>3</v>
      </c>
      <c r="AX7" s="146">
        <f>IF(AF7=1,$K7/2)+IF(AF7=0,$K7)</f>
        <v>3</v>
      </c>
      <c r="AY7" s="146">
        <f>IF(AK7=1,$K7/2)+IF(AK7=0,$K7)</f>
        <v>3</v>
      </c>
      <c r="AZ7" s="146">
        <f>IF(AL7=1,$K7/2)+IF(AL7=0,$K7)</f>
        <v>0</v>
      </c>
    </row>
    <row r="8" spans="1:52" ht="15.75" customHeight="1" x14ac:dyDescent="0.25">
      <c r="A8" s="123"/>
      <c r="B8" s="125"/>
      <c r="C8" s="127"/>
      <c r="D8" s="129"/>
      <c r="E8" s="129"/>
      <c r="F8" s="129"/>
      <c r="G8" s="129"/>
      <c r="H8" s="131"/>
      <c r="I8" s="133"/>
      <c r="J8" s="135"/>
      <c r="K8" s="137"/>
      <c r="L8" s="129"/>
      <c r="M8" s="139"/>
      <c r="N8" s="142"/>
      <c r="O8" s="143"/>
      <c r="P8" s="52">
        <v>2</v>
      </c>
      <c r="Q8" s="53">
        <v>4</v>
      </c>
      <c r="R8" s="52">
        <v>1</v>
      </c>
      <c r="S8" s="53">
        <v>4</v>
      </c>
      <c r="T8" s="52">
        <v>2</v>
      </c>
      <c r="U8" s="53">
        <v>4</v>
      </c>
      <c r="V8" s="54">
        <v>2</v>
      </c>
      <c r="W8" s="55">
        <v>4</v>
      </c>
      <c r="X8" s="52">
        <v>4</v>
      </c>
      <c r="Y8" s="53">
        <v>0</v>
      </c>
      <c r="Z8" s="52">
        <v>2</v>
      </c>
      <c r="AA8" s="53">
        <v>4</v>
      </c>
      <c r="AB8" s="52">
        <v>0</v>
      </c>
      <c r="AC8" s="53">
        <v>4</v>
      </c>
      <c r="AD8" s="52">
        <v>0</v>
      </c>
      <c r="AE8" s="53">
        <v>4</v>
      </c>
      <c r="AF8" s="52">
        <v>2</v>
      </c>
      <c r="AG8" s="53">
        <v>4</v>
      </c>
      <c r="AH8" s="17"/>
      <c r="AI8" s="18"/>
      <c r="AJ8" s="17"/>
      <c r="AK8" s="18"/>
      <c r="AL8" s="24">
        <f>SUM($AJ8,$AH8,$AF8,$AD8,$AB8,$Z8,$X8,$V8,$T8,$R8,$P8,)</f>
        <v>15</v>
      </c>
      <c r="AM8" s="22">
        <f>SUM($AK8,$AI8,$AG8,$AE8,$AC8,$AA8,$Y8,$W8,$U8,$S8,$Q8,)</f>
        <v>32</v>
      </c>
      <c r="AN8" s="51"/>
      <c r="AO8" s="149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</row>
    <row r="9" spans="1:52" ht="15.75" customHeight="1" x14ac:dyDescent="0.25">
      <c r="A9" s="122">
        <v>2</v>
      </c>
      <c r="B9" s="126" t="s">
        <v>52</v>
      </c>
      <c r="C9" s="126" t="s">
        <v>53</v>
      </c>
      <c r="D9" s="128"/>
      <c r="E9" s="128">
        <f t="shared" ref="E9" si="10">G9+F9</f>
        <v>1580.68</v>
      </c>
      <c r="F9" s="128">
        <f>IF(I9&gt;150,IF(H9&gt;=65,0,SUM(K9-(COUNT(N9:AK9))*3*(15+50)%)*10),IF(I9&lt;-150,IF((K9-(COUNT(N9:AK9))*3*((G9-L9)/10+50)%)*10&lt;1,0,SUM(K9-(COUNT(N9:AK9))*3*((G9-L9)/10+50)%)*10),SUM(K9-(COUNT(N9:AK9))*3*((G9-L9)/10+50)%)*10))</f>
        <v>-32.319999999999993</v>
      </c>
      <c r="G9" s="128">
        <v>1613</v>
      </c>
      <c r="H9" s="130">
        <f>IF(COUNT(N9:AK9)=0,0,K9/((COUNT(N9:AK9))*3)%)</f>
        <v>51.851851851851848</v>
      </c>
      <c r="I9" s="132">
        <f t="shared" ref="I9" si="11">G9-L9</f>
        <v>138.22222222222217</v>
      </c>
      <c r="J9" s="150">
        <v>5</v>
      </c>
      <c r="K9" s="136">
        <f>SUM(N9:AK9)</f>
        <v>14</v>
      </c>
      <c r="L9" s="128">
        <f t="shared" ref="L9" si="12">(SUM($G$7:$G$30)-G9)/(COUNT($G$7:$G$30)-1)</f>
        <v>1474.7777777777778</v>
      </c>
      <c r="M9" s="138">
        <f>AP31</f>
        <v>53.5</v>
      </c>
      <c r="N9" s="81">
        <f>IF(N10+O10=0,"",IF(N10=4,3,IF(N10=3,1,0)))</f>
        <v>3</v>
      </c>
      <c r="O9" s="82"/>
      <c r="P9" s="152"/>
      <c r="Q9" s="153"/>
      <c r="R9" s="81">
        <f t="shared" ref="R9" si="13">IF(R10+S10=0,"",IF(R10=4,3,IF(R10=3,1,0)))</f>
        <v>0</v>
      </c>
      <c r="S9" s="82"/>
      <c r="T9" s="81">
        <f t="shared" ref="T9" si="14">IF(T10+U10=0,"",IF(T10=4,3,IF(T10=3,1,0)))</f>
        <v>3</v>
      </c>
      <c r="U9" s="82"/>
      <c r="V9" s="81">
        <f t="shared" ref="V9" si="15">IF(V10+W10=0,"",IF(V10=4,3,IF(V10=3,1,0)))</f>
        <v>0</v>
      </c>
      <c r="W9" s="82"/>
      <c r="X9" s="81">
        <f t="shared" ref="X9" si="16">IF(X10+Y10=0,"",IF(X10=4,3,IF(X10=3,1,0)))</f>
        <v>1</v>
      </c>
      <c r="Y9" s="82"/>
      <c r="Z9" s="81">
        <f t="shared" ref="Z9" si="17">IF(Z10+AA10=0,"",IF(Z10=4,3,IF(Z10=3,1,0)))</f>
        <v>3</v>
      </c>
      <c r="AA9" s="82"/>
      <c r="AB9" s="81">
        <f t="shared" ref="AB9" si="18">IF(AB10+AC10=0,"",IF(AB10=4,3,IF(AB10=3,1,0)))</f>
        <v>1</v>
      </c>
      <c r="AC9" s="82"/>
      <c r="AD9" s="81">
        <f t="shared" ref="AD9" si="19">IF(AD10+AE10=0,"",IF(AD10=4,3,IF(AD10=3,1,0)))</f>
        <v>0</v>
      </c>
      <c r="AE9" s="82"/>
      <c r="AF9" s="81">
        <f t="shared" ref="AF9" si="20">IF(AF10+AG10=0,"",IF(AF10=4,3,IF(AF10=3,1,0)))</f>
        <v>3</v>
      </c>
      <c r="AG9" s="82"/>
      <c r="AH9" s="96" t="str">
        <f t="shared" ref="AH9" si="21">IF(AH10+AI10=0,"",IF(AH10=4,3,IF(AH10=3,1,0)))</f>
        <v/>
      </c>
      <c r="AI9" s="82"/>
      <c r="AJ9" s="96" t="str">
        <f t="shared" ref="AJ9" si="22">IF(AJ10+AK10=0,"",IF(AJ10=4,3,IF(AJ10=3,1,0)))</f>
        <v/>
      </c>
      <c r="AK9" s="82"/>
      <c r="AL9" s="90">
        <f>SUM(AL10/AM10)</f>
        <v>1.04</v>
      </c>
      <c r="AM9" s="91"/>
      <c r="AN9" s="51"/>
      <c r="AO9" s="146">
        <f>IF(N9=1,$K9/2)+IF(N9=0,$K9)</f>
        <v>0</v>
      </c>
      <c r="AP9" s="148"/>
      <c r="AQ9" s="146">
        <f>IF(R9=1,$K9/2)+IF(R9=0,$K9)</f>
        <v>14</v>
      </c>
      <c r="AR9" s="146">
        <f>IF(T9=1,$K9/2)+IF(T9=0,$K9)</f>
        <v>0</v>
      </c>
      <c r="AS9" s="146">
        <f>IF(V9=1,$K9/2)+IF(V9=0,$K9)</f>
        <v>14</v>
      </c>
      <c r="AT9" s="146">
        <f>IF(X9=1,$K9/2)+IF(X9=0,$K9)</f>
        <v>7</v>
      </c>
      <c r="AU9" s="146">
        <f>IF(Z9=1,$K9/2)+IF(Z9=0,$K9)</f>
        <v>0</v>
      </c>
      <c r="AV9" s="146">
        <f>IF(AB9=1,$K9/2)+IF(AB9=0,$K9)</f>
        <v>7</v>
      </c>
      <c r="AW9" s="146">
        <f>IF(AD9=1,$K9/2)+IF(AD9=0,$K9)</f>
        <v>14</v>
      </c>
      <c r="AX9" s="146">
        <f>IF(AF9=1,$K9/2)+IF(AF9=0,$K9)</f>
        <v>0</v>
      </c>
      <c r="AY9" s="146">
        <f>IF(AK9=1,$K9/2)+IF(AK9=0,$K9)</f>
        <v>14</v>
      </c>
      <c r="AZ9" s="146">
        <f>IF(AL9=1,$K9/2)+IF(AL9=0,$K9)</f>
        <v>0</v>
      </c>
    </row>
    <row r="10" spans="1:52" ht="15.75" customHeight="1" x14ac:dyDescent="0.25">
      <c r="A10" s="123"/>
      <c r="B10" s="127"/>
      <c r="C10" s="127"/>
      <c r="D10" s="129"/>
      <c r="E10" s="129"/>
      <c r="F10" s="129"/>
      <c r="G10" s="129"/>
      <c r="H10" s="131"/>
      <c r="I10" s="133"/>
      <c r="J10" s="151"/>
      <c r="K10" s="137"/>
      <c r="L10" s="129"/>
      <c r="M10" s="139"/>
      <c r="N10" s="52">
        <v>4</v>
      </c>
      <c r="O10" s="53">
        <v>2</v>
      </c>
      <c r="P10" s="154"/>
      <c r="Q10" s="155"/>
      <c r="R10" s="52">
        <v>1</v>
      </c>
      <c r="S10" s="53">
        <v>4</v>
      </c>
      <c r="T10" s="54">
        <v>4</v>
      </c>
      <c r="U10" s="55">
        <v>2</v>
      </c>
      <c r="V10" s="52">
        <v>2</v>
      </c>
      <c r="W10" s="53">
        <v>4</v>
      </c>
      <c r="X10" s="52">
        <v>3</v>
      </c>
      <c r="Y10" s="53">
        <v>3</v>
      </c>
      <c r="Z10" s="52">
        <v>4</v>
      </c>
      <c r="AA10" s="53">
        <v>2</v>
      </c>
      <c r="AB10" s="52">
        <v>3</v>
      </c>
      <c r="AC10" s="53">
        <v>3</v>
      </c>
      <c r="AD10" s="52">
        <v>1</v>
      </c>
      <c r="AE10" s="53">
        <v>4</v>
      </c>
      <c r="AF10" s="52">
        <v>4</v>
      </c>
      <c r="AG10" s="53">
        <v>1</v>
      </c>
      <c r="AH10" s="17"/>
      <c r="AI10" s="18"/>
      <c r="AJ10" s="17"/>
      <c r="AK10" s="18"/>
      <c r="AL10" s="24">
        <f>SUM($AJ10,$AH10,$AF10,$AD10,$AB10,$Z10,$X10,$V10,$T10,$R10,$P10,$N10,)</f>
        <v>26</v>
      </c>
      <c r="AM10" s="22">
        <f>SUM($AK10,$AI10,$AG10,$AE10,$AC10,$AA10,$Y10,$W10,$U10,$S10,$Q10,$O10,)</f>
        <v>25</v>
      </c>
      <c r="AN10" s="51"/>
      <c r="AO10" s="147"/>
      <c r="AP10" s="149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</row>
    <row r="11" spans="1:52" ht="15.75" customHeight="1" x14ac:dyDescent="0.25">
      <c r="A11" s="122">
        <v>3</v>
      </c>
      <c r="B11" s="126" t="s">
        <v>54</v>
      </c>
      <c r="C11" s="126" t="s">
        <v>53</v>
      </c>
      <c r="D11" s="128"/>
      <c r="E11" s="128">
        <f t="shared" ref="E11" si="23">G11+F11</f>
        <v>1446.18</v>
      </c>
      <c r="F11" s="128">
        <f>IF(I11&gt;150,IF(H11&gt;=65,0,SUM(K11-(COUNT(N11:AK11))*3*(15+50)%)*10),IF(I11&lt;-150,IF((K11-(COUNT(N11:AK11))*3*((G11-L11)/10+50)%)*10&lt;1,0,SUM(K11-(COUNT(N11:AK11))*3*((G11-L11)/10+50)%)*10),SUM(K11-(COUNT(N11:AK11))*3*((G11-L11)/10+50)%)*10))</f>
        <v>-31.819999999999986</v>
      </c>
      <c r="G11" s="128">
        <v>1478</v>
      </c>
      <c r="H11" s="130">
        <f>IF(COUNT(N11:AK11)=0,0,K11/((COUNT(N11:AK11))*3)%)</f>
        <v>37.037037037037038</v>
      </c>
      <c r="I11" s="132">
        <f t="shared" ref="I11" si="24">G11-L11</f>
        <v>-11.777777777777828</v>
      </c>
      <c r="J11" s="150">
        <v>6</v>
      </c>
      <c r="K11" s="136">
        <f>SUM(N11:AK11)</f>
        <v>10</v>
      </c>
      <c r="L11" s="128">
        <f t="shared" ref="L11" si="25">(SUM($G$7:$G$30)-G11)/(COUNT($G$7:$G$30)-1)</f>
        <v>1489.7777777777778</v>
      </c>
      <c r="M11" s="138">
        <f>AQ31</f>
        <v>28.5</v>
      </c>
      <c r="N11" s="81">
        <f t="shared" ref="N11" si="26">IF(N12+O12=0,"",IF(N12=4,3,IF(N12=3,1,0)))</f>
        <v>3</v>
      </c>
      <c r="O11" s="82"/>
      <c r="P11" s="81">
        <f t="shared" ref="P11" si="27">IF(P12+Q12=0,"",IF(P12=4,3,IF(P12=3,1,0)))</f>
        <v>3</v>
      </c>
      <c r="Q11" s="82"/>
      <c r="R11" s="152"/>
      <c r="S11" s="153"/>
      <c r="T11" s="81">
        <f t="shared" ref="T11" si="28">IF(T12+U12=0,"",IF(T12=4,3,IF(T12=3,1,0)))</f>
        <v>0</v>
      </c>
      <c r="U11" s="82"/>
      <c r="V11" s="81">
        <f t="shared" ref="V11" si="29">IF(V12+W12=0,"",IF(V12=4,3,IF(V12=3,1,0)))</f>
        <v>0</v>
      </c>
      <c r="W11" s="82"/>
      <c r="X11" s="81">
        <f t="shared" ref="X11" si="30">IF(X12+Y12=0,"",IF(X12=4,3,IF(X12=3,1,0)))</f>
        <v>3</v>
      </c>
      <c r="Y11" s="82"/>
      <c r="Z11" s="81">
        <f t="shared" ref="Z11" si="31">IF(Z12+AA12=0,"",IF(Z12=4,3,IF(Z12=3,1,0)))</f>
        <v>0</v>
      </c>
      <c r="AA11" s="82"/>
      <c r="AB11" s="81">
        <f t="shared" ref="AB11" si="32">IF(AB12+AC12=0,"",IF(AB12=4,3,IF(AB12=3,1,0)))</f>
        <v>0</v>
      </c>
      <c r="AC11" s="82"/>
      <c r="AD11" s="81">
        <f t="shared" ref="AD11" si="33">IF(AD12+AE12=0,"",IF(AD12=4,3,IF(AD12=3,1,0)))</f>
        <v>0</v>
      </c>
      <c r="AE11" s="82"/>
      <c r="AF11" s="81">
        <f t="shared" ref="AF11" si="34">IF(AF12+AG12=0,"",IF(AF12=4,3,IF(AF12=3,1,0)))</f>
        <v>1</v>
      </c>
      <c r="AG11" s="82"/>
      <c r="AH11" s="96" t="str">
        <f t="shared" ref="AH11" si="35">IF(AH12+AI12=0,"",IF(AH12=4,3,IF(AH12=3,1,0)))</f>
        <v/>
      </c>
      <c r="AI11" s="82"/>
      <c r="AJ11" s="96" t="str">
        <f t="shared" ref="AJ11" si="36">IF(AJ12+AK12=0,"",IF(AJ12=4,3,IF(AJ12=3,1,0)))</f>
        <v/>
      </c>
      <c r="AK11" s="82"/>
      <c r="AL11" s="90">
        <f>SUM(AL12/AM12)</f>
        <v>0.84615384615384615</v>
      </c>
      <c r="AM11" s="91"/>
      <c r="AN11" s="51"/>
      <c r="AO11" s="156">
        <f>IF(N11=1,$K11/2)+IF(N11=0,$K11)</f>
        <v>0</v>
      </c>
      <c r="AP11" s="146">
        <f>IF(P11=1,$K11/2)+IF(P11=0,$K11)</f>
        <v>0</v>
      </c>
      <c r="AQ11" s="148"/>
      <c r="AR11" s="146">
        <f>IF(T11=1,$K11/2)+IF(T11=0,$K11)</f>
        <v>10</v>
      </c>
      <c r="AS11" s="146">
        <f>IF(V11=1,$K11/2)+IF(V11=0,$K11)</f>
        <v>10</v>
      </c>
      <c r="AT11" s="146">
        <f>IF(X11=1,$K11/2)+IF(X11=0,$K11)</f>
        <v>0</v>
      </c>
      <c r="AU11" s="146">
        <f>IF(Z11=1,$K11/2)+IF(Z11=0,$K11)</f>
        <v>10</v>
      </c>
      <c r="AV11" s="146">
        <f>IF(AB11=1,$K11/2)+IF(AB11=0,$K11)</f>
        <v>10</v>
      </c>
      <c r="AW11" s="146">
        <f>IF(AD11=1,$K11/2)+IF(AD11=0,$K11)</f>
        <v>10</v>
      </c>
      <c r="AX11" s="146">
        <f>IF(AF11=1,$K11/2)+IF(AF11=0,$K11)</f>
        <v>5</v>
      </c>
      <c r="AY11" s="146">
        <f>IF(AK11=1,$K11/2)+IF(AK11=0,$K11)</f>
        <v>10</v>
      </c>
      <c r="AZ11" s="146">
        <f>IF(AL11=1,$K11/2)+IF(AL11=0,$K11)</f>
        <v>0</v>
      </c>
    </row>
    <row r="12" spans="1:52" ht="15.75" customHeight="1" x14ac:dyDescent="0.25">
      <c r="A12" s="123"/>
      <c r="B12" s="127"/>
      <c r="C12" s="127"/>
      <c r="D12" s="129"/>
      <c r="E12" s="129"/>
      <c r="F12" s="129"/>
      <c r="G12" s="129"/>
      <c r="H12" s="131"/>
      <c r="I12" s="133"/>
      <c r="J12" s="151"/>
      <c r="K12" s="137"/>
      <c r="L12" s="129"/>
      <c r="M12" s="139"/>
      <c r="N12" s="52">
        <v>4</v>
      </c>
      <c r="O12" s="53">
        <v>1</v>
      </c>
      <c r="P12" s="52">
        <v>4</v>
      </c>
      <c r="Q12" s="53">
        <v>1</v>
      </c>
      <c r="R12" s="154"/>
      <c r="S12" s="155"/>
      <c r="T12" s="52">
        <v>1</v>
      </c>
      <c r="U12" s="53">
        <v>4</v>
      </c>
      <c r="V12" s="52">
        <v>2</v>
      </c>
      <c r="W12" s="53">
        <v>4</v>
      </c>
      <c r="X12" s="52">
        <v>4</v>
      </c>
      <c r="Y12" s="53">
        <v>1</v>
      </c>
      <c r="Z12" s="52">
        <v>2</v>
      </c>
      <c r="AA12" s="53">
        <v>4</v>
      </c>
      <c r="AB12" s="52">
        <v>1</v>
      </c>
      <c r="AC12" s="53">
        <v>4</v>
      </c>
      <c r="AD12" s="52">
        <v>1</v>
      </c>
      <c r="AE12" s="53">
        <v>4</v>
      </c>
      <c r="AF12" s="52">
        <v>3</v>
      </c>
      <c r="AG12" s="53">
        <v>3</v>
      </c>
      <c r="AH12" s="17"/>
      <c r="AI12" s="18"/>
      <c r="AJ12" s="17"/>
      <c r="AK12" s="18"/>
      <c r="AL12" s="24">
        <f>SUM($AJ12,$AH12,$AF12,$AD12,$AB12,$Z12,$X12,$V12,$T12,$R12,$P12,$N12,)</f>
        <v>22</v>
      </c>
      <c r="AM12" s="22">
        <f>SUM($AK12,$AI12,$AG12,$AE12,$AC12,$AA12,$Y12,$W12,$U12,$S12,$Q12,$O12,)</f>
        <v>26</v>
      </c>
      <c r="AN12" s="51"/>
      <c r="AO12" s="157"/>
      <c r="AP12" s="147"/>
      <c r="AQ12" s="149"/>
      <c r="AR12" s="147"/>
      <c r="AS12" s="147"/>
      <c r="AT12" s="147"/>
      <c r="AU12" s="147"/>
      <c r="AV12" s="147"/>
      <c r="AW12" s="147"/>
      <c r="AX12" s="147"/>
      <c r="AY12" s="147"/>
      <c r="AZ12" s="147"/>
    </row>
    <row r="13" spans="1:52" ht="15.75" customHeight="1" x14ac:dyDescent="0.25">
      <c r="A13" s="158">
        <v>4</v>
      </c>
      <c r="B13" s="124" t="s">
        <v>55</v>
      </c>
      <c r="C13" s="126" t="s">
        <v>51</v>
      </c>
      <c r="D13" s="128"/>
      <c r="E13" s="128">
        <f t="shared" ref="E13" si="37">G13+F13</f>
        <v>1439.68</v>
      </c>
      <c r="F13" s="128">
        <f>IF(I13&gt;150,IF(H13&gt;=65,0,SUM(K13-(COUNT(N13:AK13))*3*(15+50)%)*10),IF(I13&lt;-150,IF((K13-(COUNT(N13:AK13))*3*((G13-L13)/10+50)%)*10&lt;1,0,SUM(K13-(COUNT(N13:AK13))*3*((G13-L13)/10+50)%)*10),SUM(K13-(COUNT(N13:AK13))*3*((G13-L13)/10+50)%)*10))</f>
        <v>-43.320000000000007</v>
      </c>
      <c r="G13" s="128">
        <v>1483</v>
      </c>
      <c r="H13" s="130">
        <f>IF(COUNT(N13:AK13)=0,0,K13/((COUNT(N13:AK13))*3)%)</f>
        <v>33.333333333333329</v>
      </c>
      <c r="I13" s="132">
        <f t="shared" ref="I13" si="38">G13-L13</f>
        <v>-6.2222222222221717</v>
      </c>
      <c r="J13" s="160">
        <v>7</v>
      </c>
      <c r="K13" s="136">
        <f>SUM(N13:AK13)</f>
        <v>9</v>
      </c>
      <c r="L13" s="128">
        <f t="shared" ref="L13" si="39">(SUM($G$7:$G$30)-G13)/(COUNT($G$7:$G$30)-1)</f>
        <v>1489.2222222222222</v>
      </c>
      <c r="M13" s="138">
        <f>AR31</f>
        <v>35.5</v>
      </c>
      <c r="N13" s="81">
        <f t="shared" ref="N13" si="40">IF(N14+O14=0,"",IF(N14=4,3,IF(N14=3,1,0)))</f>
        <v>3</v>
      </c>
      <c r="O13" s="82"/>
      <c r="P13" s="81">
        <f t="shared" ref="P13" si="41">IF(P14+Q14=0,"",IF(P14=4,3,IF(P14=3,1,0)))</f>
        <v>0</v>
      </c>
      <c r="Q13" s="82"/>
      <c r="R13" s="81">
        <f t="shared" ref="R13" si="42">IF(R14+S14=0,"",IF(R14=4,3,IF(R14=3,1,0)))</f>
        <v>3</v>
      </c>
      <c r="S13" s="82"/>
      <c r="T13" s="152"/>
      <c r="U13" s="153"/>
      <c r="V13" s="81">
        <f t="shared" ref="V13" si="43">IF(V14+W14=0,"",IF(V14=4,3,IF(V14=3,1,0)))</f>
        <v>1</v>
      </c>
      <c r="W13" s="82"/>
      <c r="X13" s="81">
        <f t="shared" ref="X13" si="44">IF(X14+Y14=0,"",IF(X14=4,3,IF(X14=3,1,0)))</f>
        <v>0</v>
      </c>
      <c r="Y13" s="82"/>
      <c r="Z13" s="81">
        <f t="shared" ref="Z13" si="45">IF(Z14+AA14=0,"",IF(Z14=4,3,IF(Z14=3,1,0)))</f>
        <v>0</v>
      </c>
      <c r="AA13" s="82"/>
      <c r="AB13" s="81">
        <f t="shared" ref="AB13" si="46">IF(AB14+AC14=0,"",IF(AB14=4,3,IF(AB14=3,1,0)))</f>
        <v>1</v>
      </c>
      <c r="AC13" s="82"/>
      <c r="AD13" s="81">
        <f t="shared" ref="AD13" si="47">IF(AD14+AE14=0,"",IF(AD14=4,3,IF(AD14=3,1,0)))</f>
        <v>0</v>
      </c>
      <c r="AE13" s="82"/>
      <c r="AF13" s="81">
        <f t="shared" ref="AF13" si="48">IF(AF14+AG14=0,"",IF(AF14=4,3,IF(AF14=3,1,0)))</f>
        <v>1</v>
      </c>
      <c r="AG13" s="82"/>
      <c r="AH13" s="96" t="str">
        <f t="shared" ref="AH13" si="49">IF(AH14+AI14=0,"",IF(AH14=4,3,IF(AH14=3,1,0)))</f>
        <v/>
      </c>
      <c r="AI13" s="82"/>
      <c r="AJ13" s="96" t="str">
        <f t="shared" ref="AJ13" si="50">IF(AJ14+AK14=0,"",IF(AJ14=4,3,IF(AJ14=3,1,0)))</f>
        <v/>
      </c>
      <c r="AK13" s="82"/>
      <c r="AL13" s="90">
        <f>SUM(AL14/AM14)</f>
        <v>0.8571428571428571</v>
      </c>
      <c r="AM13" s="91"/>
      <c r="AN13" s="51"/>
      <c r="AO13" s="146">
        <f>IF(N13=1,$K13/2)+IF(N13=0,$K13)</f>
        <v>0</v>
      </c>
      <c r="AP13" s="146">
        <f>IF(P13=1,$K13/2)+IF(P13=0,$K13)</f>
        <v>9</v>
      </c>
      <c r="AQ13" s="146">
        <f>IF(R13=1,$K13/2)+IF(R13=0,$K13)</f>
        <v>0</v>
      </c>
      <c r="AR13" s="148"/>
      <c r="AS13" s="146">
        <f>IF(V13=1,$K13/2)+IF(V13=0,$K13)</f>
        <v>4.5</v>
      </c>
      <c r="AT13" s="146">
        <f>IF(X13=1,$K13/2)+IF(X13=0,$K13)</f>
        <v>9</v>
      </c>
      <c r="AU13" s="146">
        <f>IF(U13=1,$K13/2)+IF(U13=0,$K13)</f>
        <v>9</v>
      </c>
      <c r="AV13" s="146">
        <f>IF(AB13=1,$K13/2)+IF(AB13=0,$K13)</f>
        <v>4.5</v>
      </c>
      <c r="AW13" s="146">
        <f>IF(AD13=1,$K13/2)+IF(AD13=0,$K13)</f>
        <v>9</v>
      </c>
      <c r="AX13" s="146">
        <f>IF(AF13=1,$K13/2)+IF(AF13=0,$K13)</f>
        <v>4.5</v>
      </c>
      <c r="AY13" s="146">
        <f>IF(AK13=1,$K13/2)+IF(AK13=0,$K13)</f>
        <v>9</v>
      </c>
      <c r="AZ13" s="146">
        <f>IF(AL13=1,$K13/2)+IF(AL13=0,$K13)</f>
        <v>0</v>
      </c>
    </row>
    <row r="14" spans="1:52" ht="15.75" customHeight="1" x14ac:dyDescent="0.25">
      <c r="A14" s="159"/>
      <c r="B14" s="125"/>
      <c r="C14" s="127"/>
      <c r="D14" s="129"/>
      <c r="E14" s="129"/>
      <c r="F14" s="129"/>
      <c r="G14" s="129"/>
      <c r="H14" s="131"/>
      <c r="I14" s="133"/>
      <c r="J14" s="161"/>
      <c r="K14" s="137"/>
      <c r="L14" s="129"/>
      <c r="M14" s="139"/>
      <c r="N14" s="52">
        <v>4</v>
      </c>
      <c r="O14" s="53">
        <v>2</v>
      </c>
      <c r="P14" s="54">
        <v>2</v>
      </c>
      <c r="Q14" s="55">
        <v>4</v>
      </c>
      <c r="R14" s="52">
        <v>4</v>
      </c>
      <c r="S14" s="53">
        <v>1</v>
      </c>
      <c r="T14" s="154"/>
      <c r="U14" s="155"/>
      <c r="V14" s="52">
        <v>3</v>
      </c>
      <c r="W14" s="53">
        <v>3</v>
      </c>
      <c r="X14" s="52">
        <v>2</v>
      </c>
      <c r="Y14" s="53">
        <v>4</v>
      </c>
      <c r="Z14" s="52">
        <v>1</v>
      </c>
      <c r="AA14" s="53">
        <v>4</v>
      </c>
      <c r="AB14" s="52">
        <v>3</v>
      </c>
      <c r="AC14" s="53">
        <v>3</v>
      </c>
      <c r="AD14" s="52">
        <v>2</v>
      </c>
      <c r="AE14" s="53">
        <v>4</v>
      </c>
      <c r="AF14" s="52">
        <v>3</v>
      </c>
      <c r="AG14" s="53">
        <v>3</v>
      </c>
      <c r="AH14" s="17"/>
      <c r="AI14" s="18"/>
      <c r="AJ14" s="17"/>
      <c r="AK14" s="18"/>
      <c r="AL14" s="24">
        <f>SUM($AJ14,$AH14,$AF14,$AD14,$AB14,$Z14,$X14,$V14,$T14,$R14,$P14,$N14,)</f>
        <v>24</v>
      </c>
      <c r="AM14" s="22">
        <f>SUM($AK14,$AI14,$AG14,$AE14,$AC14,$AA14,$Y14,$W14,$U14,$S14,$Q14,$O14,)</f>
        <v>28</v>
      </c>
      <c r="AN14" s="51"/>
      <c r="AO14" s="147"/>
      <c r="AP14" s="147"/>
      <c r="AQ14" s="147"/>
      <c r="AR14" s="149"/>
      <c r="AS14" s="147"/>
      <c r="AT14" s="147"/>
      <c r="AU14" s="147"/>
      <c r="AV14" s="147"/>
      <c r="AW14" s="147"/>
      <c r="AX14" s="147"/>
      <c r="AY14" s="147"/>
      <c r="AZ14" s="147"/>
    </row>
    <row r="15" spans="1:52" ht="15.75" customHeight="1" x14ac:dyDescent="0.25">
      <c r="A15" s="122">
        <v>5</v>
      </c>
      <c r="B15" s="124" t="s">
        <v>56</v>
      </c>
      <c r="C15" s="126" t="s">
        <v>57</v>
      </c>
      <c r="D15" s="128"/>
      <c r="E15" s="128">
        <f t="shared" ref="E15" si="51">G15+F15</f>
        <v>1414.48</v>
      </c>
      <c r="F15" s="128">
        <f>IF(I15&gt;150,IF(H15&gt;=65,0,SUM(K15-(COUNT(N15:AK15))*3*(15+50)%)*10),IF(I15&lt;-150,IF((K15-(COUNT(N15:AK15))*3*((G15-L15)/10+50)%)*10&lt;1,0,SUM(K15-(COUNT(N15:AK15))*3*((G15-L15)/10+50)%)*10),SUM(K15-(COUNT(N15:AK15))*3*((G15-L15)/10+50)%)*10))</f>
        <v>67.479999999999976</v>
      </c>
      <c r="G15" s="128">
        <v>1347</v>
      </c>
      <c r="H15" s="130">
        <f>IF(COUNT(N15:AK15)=0,0,K15/((COUNT(N15:AK15))*3)%)</f>
        <v>59.259259259259252</v>
      </c>
      <c r="I15" s="132">
        <f t="shared" ref="I15" si="52">G15-L15</f>
        <v>-157.33333333333326</v>
      </c>
      <c r="J15" s="160">
        <v>4</v>
      </c>
      <c r="K15" s="136">
        <f>SUM(N15:AK15)</f>
        <v>16</v>
      </c>
      <c r="L15" s="128">
        <f t="shared" ref="L15" si="53">(SUM($G$7:$G$30)-G15)/(COUNT($G$7:$G$30)-1)</f>
        <v>1504.3333333333333</v>
      </c>
      <c r="M15" s="138">
        <f>AS31</f>
        <v>47.5</v>
      </c>
      <c r="N15" s="81">
        <f t="shared" ref="N15" si="54">IF(N16+O16=0,"",IF(N16=4,3,IF(N16=3,1,0)))</f>
        <v>3</v>
      </c>
      <c r="O15" s="82"/>
      <c r="P15" s="81">
        <f t="shared" ref="P15" si="55">IF(P16+Q16=0,"",IF(P16=4,3,IF(P16=3,1,0)))</f>
        <v>3</v>
      </c>
      <c r="Q15" s="82"/>
      <c r="R15" s="81">
        <f t="shared" ref="R15" si="56">IF(R16+S16=0,"",IF(R16=4,3,IF(R16=3,1,0)))</f>
        <v>3</v>
      </c>
      <c r="S15" s="82"/>
      <c r="T15" s="81">
        <f t="shared" ref="T15" si="57">IF(T16+U16=0,"",IF(T16=4,3,IF(T16=3,1,0)))</f>
        <v>1</v>
      </c>
      <c r="U15" s="82"/>
      <c r="V15" s="152"/>
      <c r="W15" s="153"/>
      <c r="X15" s="81">
        <f t="shared" ref="X15" si="58">IF(X16+Y16=0,"",IF(X16=4,3,IF(X16=3,1,0)))</f>
        <v>3</v>
      </c>
      <c r="Y15" s="82"/>
      <c r="Z15" s="81">
        <f t="shared" ref="Z15" si="59">IF(Z16+AA16=0,"",IF(Z16=4,3,IF(Z16=3,1,0)))</f>
        <v>0</v>
      </c>
      <c r="AA15" s="82"/>
      <c r="AB15" s="81">
        <f t="shared" ref="AB15" si="60">IF(AB16+AC16=0,"",IF(AB16=4,3,IF(AB16=3,1,0)))</f>
        <v>0</v>
      </c>
      <c r="AC15" s="82"/>
      <c r="AD15" s="81">
        <f t="shared" ref="AD15" si="61">IF(AD16+AE16=0,"",IF(AD16=4,3,IF(AD16=3,1,0)))</f>
        <v>0</v>
      </c>
      <c r="AE15" s="82"/>
      <c r="AF15" s="81">
        <f t="shared" ref="AF15" si="62">IF(AF16+AG16=0,"",IF(AF16=4,3,IF(AF16=3,1,0)))</f>
        <v>3</v>
      </c>
      <c r="AG15" s="82"/>
      <c r="AH15" s="96" t="str">
        <f t="shared" ref="AH15" si="63">IF(AH16+AI16=0,"",IF(AH16=4,3,IF(AH16=3,1,0)))</f>
        <v/>
      </c>
      <c r="AI15" s="82"/>
      <c r="AJ15" s="96" t="str">
        <f t="shared" ref="AJ15" si="64">IF(AJ16+AK16=0,"",IF(AJ16=4,3,IF(AJ16=3,1,0)))</f>
        <v/>
      </c>
      <c r="AK15" s="82"/>
      <c r="AL15" s="90">
        <f>SUM(AL16/AM16)</f>
        <v>1.2608695652173914</v>
      </c>
      <c r="AM15" s="91"/>
      <c r="AN15" s="51"/>
      <c r="AO15" s="146">
        <f>IF(N15=1,$K15/2)+IF(N15=0,$K15)</f>
        <v>0</v>
      </c>
      <c r="AP15" s="146">
        <f>IF(P15=1,$K15/2)+IF(P15=0,$K15)</f>
        <v>0</v>
      </c>
      <c r="AQ15" s="146">
        <f>IF(R15=1,$K15/2)+IF(R15=0,$K15)</f>
        <v>0</v>
      </c>
      <c r="AR15" s="146">
        <f>IF(T15=1,$K15/2)+IF(T15=0,$K15)</f>
        <v>8</v>
      </c>
      <c r="AS15" s="148"/>
      <c r="AT15" s="146">
        <f>IF(X15=1,$K15/2)+IF(X15=0,$K15)</f>
        <v>0</v>
      </c>
      <c r="AU15" s="146">
        <f>IF(Z15=1,$K15/2)+IF(Z15=0,$K15)</f>
        <v>16</v>
      </c>
      <c r="AV15" s="146">
        <f>IF(AB15=1,$K15/2)+IF(AB15=0,$K15)</f>
        <v>16</v>
      </c>
      <c r="AW15" s="146">
        <f>IF(AD15=1,$K15/2)+IF(AD15=0,$K15)</f>
        <v>16</v>
      </c>
      <c r="AX15" s="146">
        <f>IF(AF15=1,$K15/2)+IF(AF15=0,$K15)</f>
        <v>0</v>
      </c>
      <c r="AY15" s="146">
        <f>IF(AK15=1,$K15/2)+IF(AK15=0,$K15)</f>
        <v>16</v>
      </c>
      <c r="AZ15" s="146">
        <f>IF(AL15=1,$K15/2)+IF(AL15=0,$K15)</f>
        <v>0</v>
      </c>
    </row>
    <row r="16" spans="1:52" ht="15.75" customHeight="1" x14ac:dyDescent="0.25">
      <c r="A16" s="123"/>
      <c r="B16" s="125"/>
      <c r="C16" s="127"/>
      <c r="D16" s="129"/>
      <c r="E16" s="129"/>
      <c r="F16" s="129"/>
      <c r="G16" s="129"/>
      <c r="H16" s="131"/>
      <c r="I16" s="133"/>
      <c r="J16" s="161"/>
      <c r="K16" s="137"/>
      <c r="L16" s="129"/>
      <c r="M16" s="139"/>
      <c r="N16" s="54">
        <v>4</v>
      </c>
      <c r="O16" s="55">
        <v>2</v>
      </c>
      <c r="P16" s="52">
        <v>4</v>
      </c>
      <c r="Q16" s="53">
        <v>2</v>
      </c>
      <c r="R16" s="52">
        <v>4</v>
      </c>
      <c r="S16" s="53">
        <v>2</v>
      </c>
      <c r="T16" s="52">
        <v>3</v>
      </c>
      <c r="U16" s="53">
        <v>3</v>
      </c>
      <c r="V16" s="154"/>
      <c r="W16" s="155"/>
      <c r="X16" s="52">
        <v>4</v>
      </c>
      <c r="Y16" s="53">
        <v>1</v>
      </c>
      <c r="Z16" s="52">
        <v>2</v>
      </c>
      <c r="AA16" s="53">
        <v>4</v>
      </c>
      <c r="AB16" s="52">
        <v>2</v>
      </c>
      <c r="AC16" s="53">
        <v>4</v>
      </c>
      <c r="AD16" s="52">
        <v>2</v>
      </c>
      <c r="AE16" s="53">
        <v>4</v>
      </c>
      <c r="AF16" s="52">
        <v>4</v>
      </c>
      <c r="AG16" s="53">
        <v>1</v>
      </c>
      <c r="AH16" s="17"/>
      <c r="AI16" s="18"/>
      <c r="AJ16" s="17"/>
      <c r="AK16" s="18"/>
      <c r="AL16" s="24">
        <f>SUM($AJ16,$AH16,$AF16,$AD16,$AB16,$Z16,$X16,$V16,$T16,$R16,$P16,$N16,)</f>
        <v>29</v>
      </c>
      <c r="AM16" s="22">
        <f>SUM($AK16,$AI16,$AG16,$AE16,$AC16,$AA16,$Y16,$W16,$U16,$S16,$Q16,$O16,)</f>
        <v>23</v>
      </c>
      <c r="AN16" s="51"/>
      <c r="AO16" s="147"/>
      <c r="AP16" s="147"/>
      <c r="AQ16" s="147"/>
      <c r="AR16" s="147"/>
      <c r="AS16" s="149"/>
      <c r="AT16" s="147"/>
      <c r="AU16" s="147"/>
      <c r="AV16" s="147"/>
      <c r="AW16" s="147"/>
      <c r="AX16" s="147"/>
      <c r="AY16" s="147"/>
      <c r="AZ16" s="147"/>
    </row>
    <row r="17" spans="1:52" ht="15.75" customHeight="1" x14ac:dyDescent="0.25">
      <c r="A17" s="158">
        <v>6</v>
      </c>
      <c r="B17" s="124" t="s">
        <v>58</v>
      </c>
      <c r="C17" s="126" t="s">
        <v>59</v>
      </c>
      <c r="D17" s="128"/>
      <c r="E17" s="128">
        <f t="shared" ref="E17" si="65">G17+F17</f>
        <v>1407.08</v>
      </c>
      <c r="F17" s="128">
        <f>IF(I17&gt;150,IF(H17&gt;=65,0,SUM(K17-(COUNT(N17:AK17))*3*(15+50)%)*10),IF(I17&lt;-150,IF((K17-(COUNT(N17:AK17))*3*((G17-L17)/10+50)%)*10&lt;1,0,SUM(K17-(COUNT(N17:AK17))*3*((G17-L17)/10+50)%)*10),SUM(K17-(COUNT(N17:AK17))*3*((G17-L17)/10+50)%)*10))</f>
        <v>-57.92</v>
      </c>
      <c r="G17" s="128">
        <v>1465</v>
      </c>
      <c r="H17" s="130">
        <f>IF(COUNT(N17:AK17)=0,0,K17/((COUNT(N17:AK17))*3)%)</f>
        <v>25.925925925925924</v>
      </c>
      <c r="I17" s="132">
        <f t="shared" ref="I17" si="66">G17-L17</f>
        <v>-26.222222222222172</v>
      </c>
      <c r="J17" s="160">
        <v>9</v>
      </c>
      <c r="K17" s="136">
        <f>SUM(N17:AK17)</f>
        <v>7</v>
      </c>
      <c r="L17" s="128">
        <f t="shared" ref="L17" si="67">(SUM($G$7:$G$30)-G17)/(COUNT($G$7:$G$30)-1)</f>
        <v>1491.2222222222222</v>
      </c>
      <c r="M17" s="138">
        <f>AT31</f>
        <v>59.5</v>
      </c>
      <c r="N17" s="81">
        <f t="shared" ref="N17" si="68">IF(N18+O18=0,"",IF(N18=4,3,IF(N18=3,1,0)))</f>
        <v>0</v>
      </c>
      <c r="O17" s="82"/>
      <c r="P17" s="81">
        <f t="shared" ref="P17" si="69">IF(P18+Q18=0,"",IF(P18=4,3,IF(P18=3,1,0)))</f>
        <v>1</v>
      </c>
      <c r="Q17" s="82"/>
      <c r="R17" s="81">
        <f t="shared" ref="R17" si="70">IF(R18+S18=0,"",IF(R18=4,3,IF(R18=3,1,0)))</f>
        <v>0</v>
      </c>
      <c r="S17" s="82"/>
      <c r="T17" s="81">
        <f t="shared" ref="T17" si="71">IF(T18+U18=0,"",IF(T18=4,3,IF(T18=3,1,0)))</f>
        <v>3</v>
      </c>
      <c r="U17" s="82"/>
      <c r="V17" s="81">
        <f t="shared" ref="V17" si="72">IF(V18+W18=0,"",IF(V18=4,3,IF(V18=3,1,0)))</f>
        <v>0</v>
      </c>
      <c r="W17" s="82"/>
      <c r="X17" s="152"/>
      <c r="Y17" s="153"/>
      <c r="Z17" s="81">
        <f t="shared" ref="Z17" si="73">IF(Z18+AA18=0,"",IF(Z18=4,3,IF(Z18=3,1,0)))</f>
        <v>1</v>
      </c>
      <c r="AA17" s="82"/>
      <c r="AB17" s="81">
        <f t="shared" ref="AB17" si="74">IF(AB18+AC18=0,"",IF(AB18=4,3,IF(AB18=3,1,0)))</f>
        <v>0</v>
      </c>
      <c r="AC17" s="82"/>
      <c r="AD17" s="81">
        <f t="shared" ref="AD17" si="75">IF(AD18+AE18=0,"",IF(AD18=4,3,IF(AD18=3,1,0)))</f>
        <v>1</v>
      </c>
      <c r="AE17" s="82"/>
      <c r="AF17" s="81">
        <f t="shared" ref="AF17" si="76">IF(AF18+AG18=0,"",IF(AF18=4,3,IF(AF18=3,1,0)))</f>
        <v>1</v>
      </c>
      <c r="AG17" s="82"/>
      <c r="AH17" s="96" t="str">
        <f t="shared" ref="AH17" si="77">IF(AH18+AI18=0,"",IF(AH18=4,3,IF(AH18=3,1,0)))</f>
        <v/>
      </c>
      <c r="AI17" s="82"/>
      <c r="AJ17" s="96" t="str">
        <f t="shared" ref="AJ17" si="78">IF(AJ18+AK18=0,"",IF(AJ18=4,3,IF(AJ18=3,1,0)))</f>
        <v/>
      </c>
      <c r="AK17" s="82"/>
      <c r="AL17" s="90">
        <f>SUM(AL18/AM18)</f>
        <v>0.66666666666666663</v>
      </c>
      <c r="AM17" s="91"/>
      <c r="AN17" s="51"/>
      <c r="AO17" s="146">
        <f>IF(N17=1,$K17/2)+IF(N17=0,$K17)</f>
        <v>7</v>
      </c>
      <c r="AP17" s="146">
        <f>IF(P17=1,$K17/2)+IF(P17=0,$K17)</f>
        <v>3.5</v>
      </c>
      <c r="AQ17" s="146">
        <f>IF(R17=1,$K17/2)+IF(R17=0,$K17)</f>
        <v>7</v>
      </c>
      <c r="AR17" s="146">
        <f>IF(T17=1,$K17/2)+IF(T17=0,$K17)</f>
        <v>0</v>
      </c>
      <c r="AS17" s="146">
        <f>IF(V17=1,$K17/2)+IF(V17=0,$K17)</f>
        <v>7</v>
      </c>
      <c r="AT17" s="148"/>
      <c r="AU17" s="146">
        <f>IF(Z17=1,$K17/2)+IF(Z17=0,$K17)</f>
        <v>3.5</v>
      </c>
      <c r="AV17" s="146">
        <f>IF(AB17=1,$K17/2)+IF(AB17=0,$K17)</f>
        <v>7</v>
      </c>
      <c r="AW17" s="146">
        <f>IF(AD17=1,$K17/2)+IF(AD17=0,$K17)</f>
        <v>3.5</v>
      </c>
      <c r="AX17" s="146">
        <f>IF(AF17=1,$K17/2)+IF(AF17=0,$K17)</f>
        <v>3.5</v>
      </c>
      <c r="AY17" s="146">
        <f>IF(AK17=1,$K17/2)+IF(AK17=0,$K17)</f>
        <v>7</v>
      </c>
      <c r="AZ17" s="146">
        <f>IF(AL17=1,$K17/2)+IF(AL17=0,$K17)</f>
        <v>0</v>
      </c>
    </row>
    <row r="18" spans="1:52" ht="15.75" customHeight="1" x14ac:dyDescent="0.25">
      <c r="A18" s="159"/>
      <c r="B18" s="125"/>
      <c r="C18" s="127"/>
      <c r="D18" s="129"/>
      <c r="E18" s="129"/>
      <c r="F18" s="129"/>
      <c r="G18" s="129"/>
      <c r="H18" s="131"/>
      <c r="I18" s="133"/>
      <c r="J18" s="161"/>
      <c r="K18" s="137"/>
      <c r="L18" s="129"/>
      <c r="M18" s="139"/>
      <c r="N18" s="52">
        <v>0</v>
      </c>
      <c r="O18" s="53">
        <v>4</v>
      </c>
      <c r="P18" s="52">
        <v>3</v>
      </c>
      <c r="Q18" s="53">
        <v>3</v>
      </c>
      <c r="R18" s="52">
        <v>1</v>
      </c>
      <c r="S18" s="53">
        <v>4</v>
      </c>
      <c r="T18" s="52">
        <v>4</v>
      </c>
      <c r="U18" s="53">
        <v>2</v>
      </c>
      <c r="V18" s="52">
        <v>1</v>
      </c>
      <c r="W18" s="53">
        <v>4</v>
      </c>
      <c r="X18" s="154"/>
      <c r="Y18" s="155"/>
      <c r="Z18" s="52">
        <v>3</v>
      </c>
      <c r="AA18" s="53">
        <v>3</v>
      </c>
      <c r="AB18" s="52">
        <v>2</v>
      </c>
      <c r="AC18" s="53">
        <v>4</v>
      </c>
      <c r="AD18" s="52">
        <v>3</v>
      </c>
      <c r="AE18" s="53">
        <v>3</v>
      </c>
      <c r="AF18" s="52">
        <v>3</v>
      </c>
      <c r="AG18" s="53">
        <v>3</v>
      </c>
      <c r="AH18" s="17"/>
      <c r="AI18" s="18"/>
      <c r="AJ18" s="17"/>
      <c r="AK18" s="18"/>
      <c r="AL18" s="24">
        <f>SUM($AJ18,$AH18,$AF18,$AD18,$AB18,$Z18,$X18,$V18,$T18,$R18,$P18,$N18,)</f>
        <v>20</v>
      </c>
      <c r="AM18" s="22">
        <f>SUM($AK18,$AI18,$AG18,$AE18,$AC18,$AA18,$Y18,$W18,$U18,$S18,$Q18,$O18,)</f>
        <v>30</v>
      </c>
      <c r="AN18" s="51"/>
      <c r="AO18" s="147"/>
      <c r="AP18" s="147"/>
      <c r="AQ18" s="147"/>
      <c r="AR18" s="147"/>
      <c r="AS18" s="147"/>
      <c r="AT18" s="149"/>
      <c r="AU18" s="147"/>
      <c r="AV18" s="147"/>
      <c r="AW18" s="147"/>
      <c r="AX18" s="147"/>
      <c r="AY18" s="147"/>
      <c r="AZ18" s="147"/>
    </row>
    <row r="19" spans="1:52" ht="15.75" customHeight="1" x14ac:dyDescent="0.25">
      <c r="A19" s="158">
        <v>7</v>
      </c>
      <c r="B19" s="162" t="s">
        <v>60</v>
      </c>
      <c r="C19" s="126" t="s">
        <v>61</v>
      </c>
      <c r="D19" s="128"/>
      <c r="E19" s="128">
        <f t="shared" ref="E19" si="79">G19+F19</f>
        <v>1482.98</v>
      </c>
      <c r="F19" s="128">
        <f>IF(I19&gt;150,IF(H19&gt;=65,0,SUM(K19-(COUNT(N19:AK19))*3*(15+50)%)*10),IF(I19&lt;-150,IF((K19-(COUNT(N19:AK19))*3*((G19-L19)/10+50)%)*10&lt;1,0,SUM(K19-(COUNT(N19:AK19))*3*((G19-L19)/10+50)%)*10),SUM(K19-(COUNT(N19:AK19))*3*((G19-L19)/10+50)%)*10))</f>
        <v>80.97999999999999</v>
      </c>
      <c r="G19" s="128">
        <v>1402</v>
      </c>
      <c r="H19" s="130">
        <f>IF(COUNT(N19:AK19)=0,0,K19/((COUNT(N19:AK19))*3)%)</f>
        <v>70.370370370370367</v>
      </c>
      <c r="I19" s="132">
        <f t="shared" ref="I19" si="80">G19-L19</f>
        <v>-96.222222222222172</v>
      </c>
      <c r="J19" s="166">
        <v>3</v>
      </c>
      <c r="K19" s="136">
        <f>SUM(N19:AK19)</f>
        <v>19</v>
      </c>
      <c r="L19" s="128">
        <f t="shared" ref="L19" si="81">(SUM($G$7:$G$30)-G19)/(COUNT($G$7:$G$30)-1)</f>
        <v>1498.2222222222222</v>
      </c>
      <c r="M19" s="138">
        <f>AU31</f>
        <v>70.5</v>
      </c>
      <c r="N19" s="81">
        <f t="shared" ref="N19" si="82">IF(N20+O20=0,"",IF(N20=4,3,IF(N20=3,1,0)))</f>
        <v>3</v>
      </c>
      <c r="O19" s="82"/>
      <c r="P19" s="81">
        <f t="shared" ref="P19" si="83">IF(P20+Q20=0,"",IF(P20=4,3,IF(P20=3,1,0)))</f>
        <v>0</v>
      </c>
      <c r="Q19" s="82"/>
      <c r="R19" s="81">
        <f t="shared" ref="R19" si="84">IF(R20+S20=0,"",IF(R20=4,3,IF(R20=3,1,0)))</f>
        <v>3</v>
      </c>
      <c r="S19" s="82"/>
      <c r="T19" s="81">
        <f t="shared" ref="T19" si="85">IF(T20+U20=0,"",IF(T20=4,3,IF(T20=3,1,0)))</f>
        <v>3</v>
      </c>
      <c r="U19" s="82"/>
      <c r="V19" s="81">
        <f t="shared" ref="V19" si="86">IF(V20+W20=0,"",IF(V20=4,3,IF(V20=3,1,0)))</f>
        <v>3</v>
      </c>
      <c r="W19" s="82"/>
      <c r="X19" s="81">
        <f t="shared" ref="X19" si="87">IF(X20+Y20=0,"",IF(X20=4,3,IF(X20=3,1,0)))</f>
        <v>1</v>
      </c>
      <c r="Y19" s="82"/>
      <c r="Z19" s="152"/>
      <c r="AA19" s="153"/>
      <c r="AB19" s="81">
        <f t="shared" ref="AB19" si="88">IF(AB20+AC20=0,"",IF(AB20=4,3,IF(AB20=3,1,0)))</f>
        <v>3</v>
      </c>
      <c r="AC19" s="82"/>
      <c r="AD19" s="81">
        <f t="shared" ref="AD19" si="89">IF(AD20+AE20=0,"",IF(AD20=4,3,IF(AD20=3,1,0)))</f>
        <v>0</v>
      </c>
      <c r="AE19" s="82"/>
      <c r="AF19" s="81">
        <f t="shared" ref="AF19" si="90">IF(AF20+AG20=0,"",IF(AF20=4,3,IF(AF20=3,1,0)))</f>
        <v>3</v>
      </c>
      <c r="AG19" s="82"/>
      <c r="AH19" s="96" t="str">
        <f t="shared" ref="AH19" si="91">IF(AH20+AI20=0,"",IF(AH20=4,3,IF(AH20=3,1,0)))</f>
        <v/>
      </c>
      <c r="AI19" s="82"/>
      <c r="AJ19" s="96" t="str">
        <f t="shared" ref="AJ19" si="92">IF(AJ20+AK20=0,"",IF(AJ20=4,3,IF(AJ20=3,1,0)))</f>
        <v/>
      </c>
      <c r="AK19" s="82"/>
      <c r="AL19" s="90">
        <f>SUM(AL20/AM20)</f>
        <v>1.55</v>
      </c>
      <c r="AM19" s="91"/>
      <c r="AN19" s="51"/>
      <c r="AO19" s="146">
        <f>IF(N19=1,$K19/2)+IF(N19=0,$K19)</f>
        <v>0</v>
      </c>
      <c r="AP19" s="146">
        <f>IF(P19=1,$K19/2)+IF(P19=0,$K19)</f>
        <v>19</v>
      </c>
      <c r="AQ19" s="146">
        <f>IF(R19=1,$K19/2)+IF(R19=0,$K19)</f>
        <v>0</v>
      </c>
      <c r="AR19" s="146">
        <f>IF(T19=1,$K19/2)+IF(T19=0,$K19)</f>
        <v>0</v>
      </c>
      <c r="AS19" s="146">
        <f>IF(V19=1,$K19/2)+IF(V19=0,$K19)</f>
        <v>0</v>
      </c>
      <c r="AT19" s="146">
        <f>IF(X19=1,$K19/2)+IF(X19=0,$K19)</f>
        <v>9.5</v>
      </c>
      <c r="AU19" s="148"/>
      <c r="AV19" s="146">
        <f>IF(AB19=1,$K19/2)+IF(AB19=0,$K19)</f>
        <v>0</v>
      </c>
      <c r="AW19" s="146">
        <f>IF(AD19=1,$K19/2)+IF(AD19=0,$K19)</f>
        <v>19</v>
      </c>
      <c r="AX19" s="146">
        <f>IF(AF19=1,$K19/2)+IF(AF19=0,$K19)</f>
        <v>0</v>
      </c>
      <c r="AY19" s="146">
        <f>IF(AK19=1,$K19/2)+IF(AK19=0,$K19)</f>
        <v>19</v>
      </c>
      <c r="AZ19" s="146">
        <f>IF(AL19=1,$K19/2)+IF(AL19=0,$K19)</f>
        <v>0</v>
      </c>
    </row>
    <row r="20" spans="1:52" ht="15.75" customHeight="1" x14ac:dyDescent="0.25">
      <c r="A20" s="159"/>
      <c r="B20" s="163"/>
      <c r="C20" s="127"/>
      <c r="D20" s="129"/>
      <c r="E20" s="129"/>
      <c r="F20" s="129"/>
      <c r="G20" s="129"/>
      <c r="H20" s="131"/>
      <c r="I20" s="133"/>
      <c r="J20" s="167"/>
      <c r="K20" s="137"/>
      <c r="L20" s="129"/>
      <c r="M20" s="139"/>
      <c r="N20" s="52">
        <v>4</v>
      </c>
      <c r="O20" s="53">
        <v>2</v>
      </c>
      <c r="P20" s="52">
        <v>2</v>
      </c>
      <c r="Q20" s="53">
        <v>4</v>
      </c>
      <c r="R20" s="52">
        <v>4</v>
      </c>
      <c r="S20" s="53">
        <v>2</v>
      </c>
      <c r="T20" s="52">
        <v>4</v>
      </c>
      <c r="U20" s="53">
        <v>1</v>
      </c>
      <c r="V20" s="52">
        <v>4</v>
      </c>
      <c r="W20" s="53">
        <v>2</v>
      </c>
      <c r="X20" s="52">
        <v>3</v>
      </c>
      <c r="Y20" s="53">
        <v>3</v>
      </c>
      <c r="Z20" s="154"/>
      <c r="AA20" s="155"/>
      <c r="AB20" s="52">
        <v>4</v>
      </c>
      <c r="AC20" s="53">
        <v>2</v>
      </c>
      <c r="AD20" s="52">
        <v>2</v>
      </c>
      <c r="AE20" s="53">
        <v>4</v>
      </c>
      <c r="AF20" s="52">
        <v>4</v>
      </c>
      <c r="AG20" s="53">
        <v>0</v>
      </c>
      <c r="AH20" s="17"/>
      <c r="AI20" s="18"/>
      <c r="AJ20" s="17"/>
      <c r="AK20" s="18"/>
      <c r="AL20" s="24">
        <f>SUM($AJ20,$AH20,$AF20,$AD20,$AB20,$Z20,$X20,$V20,$T20,$R20,$P20,$N20,)</f>
        <v>31</v>
      </c>
      <c r="AM20" s="22">
        <f>SUM($AK20,$AI20,$AG20,$AE20,$AC20,$AA20,$Y20,$W20,$U20,$S20,$Q20,$O20,)</f>
        <v>20</v>
      </c>
      <c r="AN20" s="51"/>
      <c r="AO20" s="147"/>
      <c r="AP20" s="147"/>
      <c r="AQ20" s="147"/>
      <c r="AR20" s="147"/>
      <c r="AS20" s="147"/>
      <c r="AT20" s="147"/>
      <c r="AU20" s="149"/>
      <c r="AV20" s="147"/>
      <c r="AW20" s="147"/>
      <c r="AX20" s="147"/>
      <c r="AY20" s="147"/>
      <c r="AZ20" s="147"/>
    </row>
    <row r="21" spans="1:52" ht="15.75" customHeight="1" x14ac:dyDescent="0.25">
      <c r="A21" s="158">
        <v>8</v>
      </c>
      <c r="B21" s="164" t="s">
        <v>62</v>
      </c>
      <c r="C21" s="126" t="s">
        <v>61</v>
      </c>
      <c r="D21" s="128"/>
      <c r="E21" s="128">
        <f t="shared" ref="E21" si="93">G21+F21</f>
        <v>1628</v>
      </c>
      <c r="F21" s="128">
        <f>IF(I21&gt;150,IF(H21&gt;=65,0,SUM(K21-(COUNT(N21:AK21))*3*(15+50)%)*10),IF(I21&lt;-150,IF((K21-(COUNT(N21:AK21))*3*((G21-L21)/10+50)%)*10&lt;1,0,SUM(K21-(COUNT(N21:AK21))*3*((G21-L21)/10+50)%)*10),SUM(K21-(COUNT(N21:AK21))*3*((G21-L21)/10+50)%)*10))</f>
        <v>0</v>
      </c>
      <c r="G21" s="128">
        <v>1628</v>
      </c>
      <c r="H21" s="130">
        <f>IF(COUNT(N21:AK21)=0,0,K21/((COUNT(N21:AK21))*3)%)</f>
        <v>74.074074074074076</v>
      </c>
      <c r="I21" s="132">
        <f t="shared" ref="I21" si="94">G21-L21</f>
        <v>154.88888888888891</v>
      </c>
      <c r="J21" s="168">
        <v>1</v>
      </c>
      <c r="K21" s="136">
        <f>SUM(N21:AK21)</f>
        <v>20</v>
      </c>
      <c r="L21" s="128">
        <f t="shared" ref="L21" si="95">(SUM($G$7:$G$30)-G21)/(COUNT($G$7:$G$30)-1)</f>
        <v>1473.1111111111111</v>
      </c>
      <c r="M21" s="138">
        <f>AV31</f>
        <v>75.5</v>
      </c>
      <c r="N21" s="81">
        <f t="shared" ref="N21" si="96">IF(N22+O22=0,"",IF(N22=4,3,IF(N22=3,1,0)))</f>
        <v>3</v>
      </c>
      <c r="O21" s="82"/>
      <c r="P21" s="81">
        <f t="shared" ref="P21" si="97">IF(P22+Q22=0,"",IF(P22=4,3,IF(P22=3,1,0)))</f>
        <v>1</v>
      </c>
      <c r="Q21" s="82"/>
      <c r="R21" s="81">
        <f t="shared" ref="R21" si="98">IF(R22+S22=0,"",IF(R22=4,3,IF(R22=3,1,0)))</f>
        <v>3</v>
      </c>
      <c r="S21" s="82"/>
      <c r="T21" s="81">
        <f t="shared" ref="T21" si="99">IF(T22+U22=0,"",IF(T22=4,3,IF(T22=3,1,0)))</f>
        <v>1</v>
      </c>
      <c r="U21" s="82"/>
      <c r="V21" s="81">
        <f t="shared" ref="V21" si="100">IF(V22+W22=0,"",IF(V22=4,3,IF(V22=3,1,0)))</f>
        <v>3</v>
      </c>
      <c r="W21" s="82"/>
      <c r="X21" s="81">
        <f t="shared" ref="X21" si="101">IF(X22+Y22=0,"",IF(X22=4,3,IF(X22=3,1,0)))</f>
        <v>3</v>
      </c>
      <c r="Y21" s="82"/>
      <c r="Z21" s="81">
        <f t="shared" ref="Z21" si="102">IF(Z22+AA22=0,"",IF(Z22=4,3,IF(Z22=3,1,0)))</f>
        <v>0</v>
      </c>
      <c r="AA21" s="82"/>
      <c r="AB21" s="152"/>
      <c r="AC21" s="153"/>
      <c r="AD21" s="81">
        <f t="shared" ref="AD21" si="103">IF(AD22+AE22=0,"",IF(AD22=4,3,IF(AD22=3,1,0)))</f>
        <v>3</v>
      </c>
      <c r="AE21" s="82"/>
      <c r="AF21" s="81">
        <f t="shared" ref="AF21" si="104">IF(AF22+AG22=0,"",IF(AF22=4,3,IF(AF22=3,1,0)))</f>
        <v>3</v>
      </c>
      <c r="AG21" s="82"/>
      <c r="AH21" s="96" t="str">
        <f t="shared" ref="AH21" si="105">IF(AH22+AI22=0,"",IF(AH22=4,3,IF(AH22=3,1,0)))</f>
        <v/>
      </c>
      <c r="AI21" s="82"/>
      <c r="AJ21" s="96" t="str">
        <f t="shared" ref="AJ21" si="106">IF(AJ22+AK22=0,"",IF(AJ22=4,3,IF(AJ22=3,1,0)))</f>
        <v/>
      </c>
      <c r="AK21" s="82"/>
      <c r="AL21" s="90">
        <f>SUM(AL22/AM22)</f>
        <v>1.6842105263157894</v>
      </c>
      <c r="AM21" s="91"/>
      <c r="AN21" s="51"/>
      <c r="AO21" s="146">
        <f>IF(N21=1,$K21/2)+IF(N21=0,$K21)</f>
        <v>0</v>
      </c>
      <c r="AP21" s="146">
        <f>IF(P21=1,$K21/2)+IF(P21=0,$K21)</f>
        <v>10</v>
      </c>
      <c r="AQ21" s="146">
        <f>IF(R21=1,$K21/2)+IF(R21=0,$K21)</f>
        <v>0</v>
      </c>
      <c r="AR21" s="146">
        <f>IF(T21=1,$K21/2)+IF(T21=0,$K21)</f>
        <v>10</v>
      </c>
      <c r="AS21" s="146">
        <f>IF(V21=1,$K21/2)+IF(V21=0,$K21)</f>
        <v>0</v>
      </c>
      <c r="AT21" s="146">
        <f>IF(S21=1,$K21/2)+IF(S21=0,$K21)</f>
        <v>20</v>
      </c>
      <c r="AU21" s="146">
        <f>IF(Z21=1,$K21/2)+IF(Z21=0,$K21)</f>
        <v>20</v>
      </c>
      <c r="AV21" s="148"/>
      <c r="AW21" s="146">
        <v>0</v>
      </c>
      <c r="AX21" s="146">
        <f>IF(AF21=1,$K21/2)+IF(AF21=0,$K21)</f>
        <v>0</v>
      </c>
      <c r="AY21" s="146">
        <f>IF(AK21=1,$K21/2)+IF(AK21=0,$K21)</f>
        <v>20</v>
      </c>
      <c r="AZ21" s="146">
        <f>IF(AL21=1,$K21/2)+IF(AL21=0,$K21)</f>
        <v>0</v>
      </c>
    </row>
    <row r="22" spans="1:52" ht="15.75" customHeight="1" x14ac:dyDescent="0.25">
      <c r="A22" s="159"/>
      <c r="B22" s="165"/>
      <c r="C22" s="127"/>
      <c r="D22" s="129"/>
      <c r="E22" s="129"/>
      <c r="F22" s="129"/>
      <c r="G22" s="129"/>
      <c r="H22" s="131"/>
      <c r="I22" s="133"/>
      <c r="J22" s="169"/>
      <c r="K22" s="137"/>
      <c r="L22" s="129"/>
      <c r="M22" s="139"/>
      <c r="N22" s="52">
        <v>4</v>
      </c>
      <c r="O22" s="53">
        <v>0</v>
      </c>
      <c r="P22" s="52">
        <v>3</v>
      </c>
      <c r="Q22" s="53">
        <v>3</v>
      </c>
      <c r="R22" s="52">
        <v>4</v>
      </c>
      <c r="S22" s="53">
        <v>1</v>
      </c>
      <c r="T22" s="52">
        <v>3</v>
      </c>
      <c r="U22" s="53">
        <v>3</v>
      </c>
      <c r="V22" s="52">
        <v>4</v>
      </c>
      <c r="W22" s="53">
        <v>2</v>
      </c>
      <c r="X22" s="52">
        <v>4</v>
      </c>
      <c r="Y22" s="53">
        <v>2</v>
      </c>
      <c r="Z22" s="52">
        <v>2</v>
      </c>
      <c r="AA22" s="53">
        <v>4</v>
      </c>
      <c r="AB22" s="154"/>
      <c r="AC22" s="155"/>
      <c r="AD22" s="52">
        <v>4</v>
      </c>
      <c r="AE22" s="53">
        <v>2</v>
      </c>
      <c r="AF22" s="52">
        <v>4</v>
      </c>
      <c r="AG22" s="53">
        <v>2</v>
      </c>
      <c r="AH22" s="17"/>
      <c r="AI22" s="18"/>
      <c r="AJ22" s="17"/>
      <c r="AK22" s="18"/>
      <c r="AL22" s="24">
        <f>SUM($AJ22,$AH22,$AF22,$AD22,$AB22,$Z22,$X22,$V22,$T22,$R22,$P22,$N22,)</f>
        <v>32</v>
      </c>
      <c r="AM22" s="22">
        <f>SUM($AK22,$AI22,$AG22,$AE22,$AC22,$AA22,$Y22,$W22,$U22,$S22,$Q22,$O22,)</f>
        <v>19</v>
      </c>
      <c r="AN22" s="51"/>
      <c r="AO22" s="147"/>
      <c r="AP22" s="147"/>
      <c r="AQ22" s="147"/>
      <c r="AR22" s="147"/>
      <c r="AS22" s="147"/>
      <c r="AT22" s="147"/>
      <c r="AU22" s="147"/>
      <c r="AV22" s="149"/>
      <c r="AW22" s="147"/>
      <c r="AX22" s="147"/>
      <c r="AY22" s="147"/>
      <c r="AZ22" s="147"/>
    </row>
    <row r="23" spans="1:52" ht="15.75" customHeight="1" x14ac:dyDescent="0.25">
      <c r="A23" s="158">
        <v>9</v>
      </c>
      <c r="B23" s="172" t="s">
        <v>63</v>
      </c>
      <c r="C23" s="126" t="s">
        <v>61</v>
      </c>
      <c r="D23" s="128"/>
      <c r="E23" s="128">
        <f t="shared" ref="E23" si="107">G23+F23</f>
        <v>1543.18</v>
      </c>
      <c r="F23" s="128">
        <f>IF(I23&gt;150,IF(H23&gt;=65,0,SUM(K23-(COUNT(N23:AK23))*3*(15+50)%)*10),IF(I23&lt;-150,IF((K23-(COUNT(N23:AK23))*3*((G23-L23)/10+50)%)*10&lt;1,0,SUM(K23-(COUNT(N23:AK23))*3*((G23-L23)/10+50)%)*10),SUM(K23-(COUNT(N23:AK23))*3*((G23-L23)/10+50)%)*10))</f>
        <v>55.180000000000021</v>
      </c>
      <c r="G23" s="128">
        <v>1488</v>
      </c>
      <c r="H23" s="130">
        <f>IF(COUNT(N23:AK23)=0,0,K23/((COUNT(N23:AK23))*3)%)</f>
        <v>70.370370370370367</v>
      </c>
      <c r="I23" s="132">
        <f t="shared" ref="I23" si="108">G23-L23</f>
        <v>-0.66666666666674246</v>
      </c>
      <c r="J23" s="170">
        <v>2</v>
      </c>
      <c r="K23" s="136">
        <f>SUM(N23:AK23)</f>
        <v>19</v>
      </c>
      <c r="L23" s="128">
        <f t="shared" ref="L23" si="109">(SUM($G$7:$G$30)-G23)/(COUNT($G$7:$G$30)-1)</f>
        <v>1488.6666666666667</v>
      </c>
      <c r="M23" s="138">
        <f>AW31</f>
        <v>74.5</v>
      </c>
      <c r="N23" s="81">
        <f t="shared" ref="N23" si="110">IF(N24+O24=0,"",IF(N24=4,3,IF(N24=3,1,0)))</f>
        <v>3</v>
      </c>
      <c r="O23" s="82"/>
      <c r="P23" s="81">
        <f t="shared" ref="P23" si="111">IF(P24+Q24=0,"",IF(P24=4,3,IF(P24=3,1,0)))</f>
        <v>3</v>
      </c>
      <c r="Q23" s="82"/>
      <c r="R23" s="81">
        <f t="shared" ref="R23" si="112">IF(R24+S24=0,"",IF(R24=4,3,IF(R24=3,1,0)))</f>
        <v>3</v>
      </c>
      <c r="S23" s="82"/>
      <c r="T23" s="81">
        <f t="shared" ref="T23" si="113">IF(T24+U24=0,"",IF(T24=4,3,IF(T24=3,1,0)))</f>
        <v>3</v>
      </c>
      <c r="U23" s="82"/>
      <c r="V23" s="81">
        <f t="shared" ref="V23" si="114">IF(V24+W24=0,"",IF(V24=4,3,IF(V24=3,1,0)))</f>
        <v>3</v>
      </c>
      <c r="W23" s="82"/>
      <c r="X23" s="81">
        <f t="shared" ref="X23" si="115">IF(X24+Y24=0,"",IF(X24=4,3,IF(X24=3,1,0)))</f>
        <v>1</v>
      </c>
      <c r="Y23" s="82"/>
      <c r="Z23" s="81">
        <f t="shared" ref="Z23" si="116">IF(Z24+AA24=0,"",IF(Z24=4,3,IF(Z24=3,1,0)))</f>
        <v>3</v>
      </c>
      <c r="AA23" s="82"/>
      <c r="AB23" s="81">
        <f t="shared" ref="AB23" si="117">IF(AB24+AC24=0,"",IF(AB24=4,3,IF(AB24=3,1,0)))</f>
        <v>0</v>
      </c>
      <c r="AC23" s="82"/>
      <c r="AD23" s="152"/>
      <c r="AE23" s="153"/>
      <c r="AF23" s="81">
        <f t="shared" ref="AF23" si="118">IF(AF24+AG24=0,"",IF(AF24=4,3,IF(AF24=3,1,0)))</f>
        <v>0</v>
      </c>
      <c r="AG23" s="82"/>
      <c r="AH23" s="96" t="str">
        <f t="shared" ref="AH23" si="119">IF(AH24+AI24=0,"",IF(AH24=4,3,IF(AH24=3,1,0)))</f>
        <v/>
      </c>
      <c r="AI23" s="82"/>
      <c r="AJ23" s="96" t="str">
        <f t="shared" ref="AJ23" si="120">IF(AJ24+AK24=0,"",IF(AJ24=4,3,IF(AJ24=3,1,0)))</f>
        <v/>
      </c>
      <c r="AK23" s="82"/>
      <c r="AL23" s="90">
        <f>SUM(AL24/AM24)</f>
        <v>1.5263157894736843</v>
      </c>
      <c r="AM23" s="91"/>
      <c r="AN23" s="51"/>
      <c r="AO23" s="146">
        <f>IF(N23=1,$K23/2)+IF(N23=0,$K23)</f>
        <v>0</v>
      </c>
      <c r="AP23" s="146">
        <f>IF(P23=1,$K23/2)+IF(P23=0,$K23)</f>
        <v>0</v>
      </c>
      <c r="AQ23" s="146">
        <f>IF(R23=1,$K23/2)+IF(R23=0,$K23)</f>
        <v>0</v>
      </c>
      <c r="AR23" s="146">
        <f>IF(T23=1,$K23/2)+IF(T23=0,$K23)</f>
        <v>0</v>
      </c>
      <c r="AS23" s="146">
        <f>IF(V23=1,$K23/2)+IF(V23=0,$K23)</f>
        <v>0</v>
      </c>
      <c r="AT23" s="146">
        <f>IF(X23=1,$K23/2)+IF(X23=0,$K23)</f>
        <v>9.5</v>
      </c>
      <c r="AU23" s="146">
        <f>IF(Z23=1,$K23/2)+IF(Z23=0,$K23)</f>
        <v>0</v>
      </c>
      <c r="AV23" s="146">
        <f>IF(AB23=1,$K23/2)+IF(AB23=0,$K23)</f>
        <v>19</v>
      </c>
      <c r="AW23" s="148"/>
      <c r="AX23" s="146">
        <f>IF(AF23=1,$K23/2)+IF(AF23=0,$K23)</f>
        <v>19</v>
      </c>
      <c r="AY23" s="146">
        <f>IF(AK23=1,$K23/2)+IF(AK23=0,$K23)</f>
        <v>19</v>
      </c>
      <c r="AZ23" s="146">
        <f>IF(AL23=1,$K23/2)+IF(AL23=0,$K23)</f>
        <v>0</v>
      </c>
    </row>
    <row r="24" spans="1:52" ht="15.75" customHeight="1" x14ac:dyDescent="0.25">
      <c r="A24" s="159"/>
      <c r="B24" s="173"/>
      <c r="C24" s="127"/>
      <c r="D24" s="129"/>
      <c r="E24" s="129"/>
      <c r="F24" s="129"/>
      <c r="G24" s="129"/>
      <c r="H24" s="131"/>
      <c r="I24" s="133"/>
      <c r="J24" s="171"/>
      <c r="K24" s="137"/>
      <c r="L24" s="129"/>
      <c r="M24" s="139"/>
      <c r="N24" s="52">
        <v>4</v>
      </c>
      <c r="O24" s="53">
        <v>0</v>
      </c>
      <c r="P24" s="52">
        <v>4</v>
      </c>
      <c r="Q24" s="53">
        <v>1</v>
      </c>
      <c r="R24" s="52">
        <v>4</v>
      </c>
      <c r="S24" s="53">
        <v>1</v>
      </c>
      <c r="T24" s="52">
        <v>4</v>
      </c>
      <c r="U24" s="53">
        <v>2</v>
      </c>
      <c r="V24" s="52">
        <v>4</v>
      </c>
      <c r="W24" s="53">
        <v>2</v>
      </c>
      <c r="X24" s="52">
        <v>3</v>
      </c>
      <c r="Y24" s="53">
        <v>3</v>
      </c>
      <c r="Z24" s="52">
        <v>4</v>
      </c>
      <c r="AA24" s="53">
        <v>2</v>
      </c>
      <c r="AB24" s="52">
        <v>2</v>
      </c>
      <c r="AC24" s="53">
        <v>4</v>
      </c>
      <c r="AD24" s="154"/>
      <c r="AE24" s="155"/>
      <c r="AF24" s="52">
        <v>0</v>
      </c>
      <c r="AG24" s="53">
        <v>4</v>
      </c>
      <c r="AH24" s="17"/>
      <c r="AI24" s="18"/>
      <c r="AJ24" s="17"/>
      <c r="AK24" s="18"/>
      <c r="AL24" s="24">
        <f>SUM($AJ24,$AH24,$AF24,$AD24,$AB24,$Z24,$X24,$V24,$T24,$R24,$P24,$N24,)</f>
        <v>29</v>
      </c>
      <c r="AM24" s="22">
        <f>SUM($AK24,$AI24,$AG24,$AE24,$AC24,$AA24,$Y24,$W24,$U24,$S24,$Q24,$O24,)</f>
        <v>19</v>
      </c>
      <c r="AN24" s="51"/>
      <c r="AO24" s="147"/>
      <c r="AP24" s="147"/>
      <c r="AQ24" s="147"/>
      <c r="AR24" s="147"/>
      <c r="AS24" s="147"/>
      <c r="AT24" s="147"/>
      <c r="AU24" s="147"/>
      <c r="AV24" s="147"/>
      <c r="AW24" s="149"/>
      <c r="AX24" s="147"/>
      <c r="AY24" s="147"/>
      <c r="AZ24" s="147"/>
    </row>
    <row r="25" spans="1:52" ht="15.75" customHeight="1" x14ac:dyDescent="0.25">
      <c r="A25" s="158">
        <v>10</v>
      </c>
      <c r="B25" s="126" t="s">
        <v>64</v>
      </c>
      <c r="C25" s="126" t="s">
        <v>51</v>
      </c>
      <c r="D25" s="128"/>
      <c r="E25" s="128">
        <f t="shared" ref="E25" si="121">G25+F25</f>
        <v>1345</v>
      </c>
      <c r="F25" s="128">
        <f>IF(I25&gt;150,IF(H25&gt;=65,0,SUM(K25-(COUNT(N25:AK25))*3*(15+50)%)*10),IF(I25&lt;-150,IF((K25-(COUNT(N25:AK25))*3*((G25-L25)/10+50)%)*10&lt;1,0,SUM(K25-(COUNT(N25:AK25))*3*((G25-L25)/10+50)%)*10),SUM(K25-(COUNT(N25:AK25))*3*((G25-L25)/10+50)%)*10))</f>
        <v>0</v>
      </c>
      <c r="G25" s="128">
        <v>1345</v>
      </c>
      <c r="H25" s="130">
        <f>IF(COUNT(N25:AK25)=0,0,K25/((COUNT(N25:AK25))*3)%)</f>
        <v>33.333333333333329</v>
      </c>
      <c r="I25" s="132">
        <f t="shared" ref="I25" si="122">G25-L25</f>
        <v>-159.55555555555566</v>
      </c>
      <c r="J25" s="174">
        <v>8</v>
      </c>
      <c r="K25" s="136">
        <f>SUM(N25:AK25)</f>
        <v>9</v>
      </c>
      <c r="L25" s="128">
        <f t="shared" ref="L25" si="123">(SUM($G$7:$G$30)-G25)/(COUNT($G$7:$G$30)-1)</f>
        <v>1504.5555555555557</v>
      </c>
      <c r="M25" s="138">
        <f>AX31</f>
        <v>35</v>
      </c>
      <c r="N25" s="81">
        <f t="shared" ref="N25" si="124">IF(N26+O26=0,"",IF(N26=4,3,IF(N26=3,1,0)))</f>
        <v>3</v>
      </c>
      <c r="O25" s="82"/>
      <c r="P25" s="81">
        <f t="shared" ref="P25" si="125">IF(P26+Q26=0,"",IF(P26=4,3,IF(P26=3,1,0)))</f>
        <v>0</v>
      </c>
      <c r="Q25" s="82"/>
      <c r="R25" s="81">
        <f t="shared" ref="R25" si="126">IF(R26+S26=0,"",IF(R26=4,3,IF(R26=3,1,0)))</f>
        <v>1</v>
      </c>
      <c r="S25" s="82"/>
      <c r="T25" s="81">
        <f t="shared" ref="T25" si="127">IF(T26+U26=0,"",IF(T26=4,3,IF(T26=3,1,0)))</f>
        <v>1</v>
      </c>
      <c r="U25" s="82"/>
      <c r="V25" s="81">
        <f t="shared" ref="V25" si="128">IF(V26+W26=0,"",IF(V26=4,3,IF(V26=3,1,0)))</f>
        <v>0</v>
      </c>
      <c r="W25" s="82"/>
      <c r="X25" s="81">
        <f t="shared" ref="X25" si="129">IF(X26+Y26=0,"",IF(X26=4,3,IF(X26=3,1,0)))</f>
        <v>1</v>
      </c>
      <c r="Y25" s="82"/>
      <c r="Z25" s="81">
        <f t="shared" ref="Z25" si="130">IF(Z26+AA26=0,"",IF(Z26=4,3,IF(Z26=3,1,0)))</f>
        <v>0</v>
      </c>
      <c r="AA25" s="82"/>
      <c r="AB25" s="81">
        <f t="shared" ref="AB25" si="131">IF(AB26+AC26=0,"",IF(AB26=4,3,IF(AB26=3,1,0)))</f>
        <v>0</v>
      </c>
      <c r="AC25" s="82"/>
      <c r="AD25" s="81">
        <f t="shared" ref="AD25" si="132">IF(AD26+AE26=0,"",IF(AD26=4,3,IF(AD26=3,1,0)))</f>
        <v>3</v>
      </c>
      <c r="AE25" s="82"/>
      <c r="AF25" s="152"/>
      <c r="AG25" s="153"/>
      <c r="AH25" s="81" t="str">
        <f t="shared" ref="AH25" si="133">IF(AH26+AI26=0,"",IF(AH26=4,3,IF(AH26=3,1,0)))</f>
        <v/>
      </c>
      <c r="AI25" s="82"/>
      <c r="AJ25" s="96" t="str">
        <f t="shared" ref="AJ25" si="134">IF(AJ26+AK26=0,"",IF(AJ26=4,3,IF(AJ26=3,1,0)))</f>
        <v/>
      </c>
      <c r="AK25" s="82"/>
      <c r="AL25" s="90">
        <f>SUM(AL26/AM26)</f>
        <v>0.77777777777777779</v>
      </c>
      <c r="AM25" s="91"/>
      <c r="AN25" s="51"/>
      <c r="AO25" s="146">
        <f>IF(N25=1,$K25/2)+IF(N25=0,$K25)</f>
        <v>0</v>
      </c>
      <c r="AP25" s="146">
        <f>IF(P25=1,$K25/2)+IF(P25=0,$K25)</f>
        <v>9</v>
      </c>
      <c r="AQ25" s="146">
        <f>IF(R25=1,$K25/2)+IF(R25=0,$K25)</f>
        <v>4.5</v>
      </c>
      <c r="AR25" s="146">
        <f>IF(T25=1,$K25/2)+IF(T25=0,$K25)</f>
        <v>4.5</v>
      </c>
      <c r="AS25" s="146">
        <f>IF(V25=1,$K25/2)+IF(V25=0,$K25)</f>
        <v>9</v>
      </c>
      <c r="AT25" s="146">
        <f>IF(X25=1,$K25/2)+IF(X25=0,$K25)</f>
        <v>4.5</v>
      </c>
      <c r="AU25" s="146">
        <f>IF(Z25=1,$K25/2)+IF(Z25=0,$K25)</f>
        <v>9</v>
      </c>
      <c r="AV25" s="146">
        <f>IF(AB25=1,$K25/2)+IF(AB25=0,$K25)</f>
        <v>9</v>
      </c>
      <c r="AW25" s="146">
        <v>0</v>
      </c>
      <c r="AX25" s="148"/>
      <c r="AY25" s="146">
        <f>IF(AK25=1,$K25/2)+IF(AK25=0,$K25)</f>
        <v>9</v>
      </c>
      <c r="AZ25" s="146">
        <f>IF(AL25=1,$K25/2)+IF(AL25=0,$K25)</f>
        <v>0</v>
      </c>
    </row>
    <row r="26" spans="1:52" ht="15.75" customHeight="1" x14ac:dyDescent="0.25">
      <c r="A26" s="159"/>
      <c r="B26" s="127"/>
      <c r="C26" s="127"/>
      <c r="D26" s="129"/>
      <c r="E26" s="129"/>
      <c r="F26" s="129"/>
      <c r="G26" s="129"/>
      <c r="H26" s="131"/>
      <c r="I26" s="133"/>
      <c r="J26" s="175"/>
      <c r="K26" s="137"/>
      <c r="L26" s="129"/>
      <c r="M26" s="139"/>
      <c r="N26" s="52">
        <v>4</v>
      </c>
      <c r="O26" s="53">
        <v>2</v>
      </c>
      <c r="P26" s="52">
        <v>1</v>
      </c>
      <c r="Q26" s="53">
        <v>4</v>
      </c>
      <c r="R26" s="52">
        <v>3</v>
      </c>
      <c r="S26" s="53">
        <v>3</v>
      </c>
      <c r="T26" s="52">
        <v>3</v>
      </c>
      <c r="U26" s="53">
        <v>3</v>
      </c>
      <c r="V26" s="52">
        <v>1</v>
      </c>
      <c r="W26" s="53">
        <v>4</v>
      </c>
      <c r="X26" s="52">
        <v>3</v>
      </c>
      <c r="Y26" s="53">
        <v>3</v>
      </c>
      <c r="Z26" s="52">
        <v>0</v>
      </c>
      <c r="AA26" s="53">
        <v>4</v>
      </c>
      <c r="AB26" s="52">
        <v>2</v>
      </c>
      <c r="AC26" s="53">
        <v>4</v>
      </c>
      <c r="AD26" s="52">
        <v>4</v>
      </c>
      <c r="AE26" s="53">
        <v>0</v>
      </c>
      <c r="AF26" s="154"/>
      <c r="AG26" s="155"/>
      <c r="AH26" s="17"/>
      <c r="AI26" s="18"/>
      <c r="AJ26" s="19"/>
      <c r="AK26" s="20"/>
      <c r="AL26" s="24">
        <f>SUM($AJ26,$AH26,$AF26,$AD26,$AB26,$Z26,$X26,$V26,$T26,$R26,$P26,$N26,)</f>
        <v>21</v>
      </c>
      <c r="AM26" s="22">
        <f>SUM($AK26,$AI26,$AG26,$AE26,$AC26,$AA26,$Y26,$W26,$U26,$S26,$Q26,$O26,)</f>
        <v>27</v>
      </c>
      <c r="AN26" s="51"/>
      <c r="AO26" s="147"/>
      <c r="AP26" s="147"/>
      <c r="AQ26" s="147"/>
      <c r="AR26" s="147"/>
      <c r="AS26" s="147"/>
      <c r="AT26" s="147"/>
      <c r="AU26" s="147"/>
      <c r="AV26" s="147"/>
      <c r="AW26" s="147"/>
      <c r="AX26" s="149"/>
      <c r="AY26" s="147"/>
      <c r="AZ26" s="147"/>
    </row>
    <row r="27" spans="1:52" ht="15.75" hidden="1" customHeight="1" x14ac:dyDescent="0.25">
      <c r="A27" s="158">
        <v>11</v>
      </c>
      <c r="B27" s="178"/>
      <c r="C27" s="180"/>
      <c r="D27" s="176"/>
      <c r="E27" s="176">
        <f t="shared" ref="E27" si="135">G27+F27</f>
        <v>0</v>
      </c>
      <c r="F27" s="176">
        <f>IF(I27&gt;150,IF(H27&gt;=65,0,SUM(K27-(COUNT(N27:AK27))*3*(15+50)%)*10),IF(I27&lt;-150,IF((K27-(COUNT(N27:AK27))*3*((G27-L27)/10+50)%)*10&lt;1,0,SUM(K27-(COUNT(N27:AK27))*3*((G27-L27)/10+50)%)*10),SUM(K27-(COUNT(N27:AK27))*3*((G27-L27)/10+50)%)*10))</f>
        <v>0</v>
      </c>
      <c r="G27" s="176"/>
      <c r="H27" s="182">
        <f>IF(COUNT(N27:AK27)=0,0,K27/((COUNT(N27:AK27))*3)%)</f>
        <v>0</v>
      </c>
      <c r="I27" s="186">
        <f t="shared" ref="I27" si="136">G27-L27</f>
        <v>-1654</v>
      </c>
      <c r="J27" s="174"/>
      <c r="K27" s="188">
        <f>SUM(N27:AK27)</f>
        <v>0</v>
      </c>
      <c r="L27" s="176">
        <f t="shared" ref="L27" si="137">(SUM($G$7:$G$30)-G27)/(COUNT($G$7:$G$30)-1)</f>
        <v>1654</v>
      </c>
      <c r="M27" s="176">
        <f>AW35</f>
        <v>0</v>
      </c>
      <c r="N27" s="81" t="str">
        <f t="shared" ref="N27" si="138">IF(N28+O28=0,"",IF(N28=4,3,IF(N28=3,1,0)))</f>
        <v/>
      </c>
      <c r="O27" s="82"/>
      <c r="P27" s="81" t="str">
        <f t="shared" ref="P27" si="139">IF(P28+Q28=0,"",IF(P28=4,3,IF(P28=3,1,0)))</f>
        <v/>
      </c>
      <c r="Q27" s="82"/>
      <c r="R27" s="81" t="str">
        <f t="shared" ref="R27" si="140">IF(R28+S28=0,"",IF(R28=4,3,IF(R28=3,1,0)))</f>
        <v/>
      </c>
      <c r="S27" s="82"/>
      <c r="T27" s="81" t="str">
        <f t="shared" ref="T27" si="141">IF(T28+U28=0,"",IF(T28=4,3,IF(T28=3,1,0)))</f>
        <v/>
      </c>
      <c r="U27" s="82"/>
      <c r="V27" s="81" t="str">
        <f t="shared" ref="V27" si="142">IF(V28+W28=0,"",IF(V28=4,3,IF(V28=3,1,0)))</f>
        <v/>
      </c>
      <c r="W27" s="82"/>
      <c r="X27" s="81" t="str">
        <f t="shared" ref="X27" si="143">IF(X28+Y28=0,"",IF(X28=4,3,IF(X28=3,1,0)))</f>
        <v/>
      </c>
      <c r="Y27" s="82"/>
      <c r="Z27" s="81" t="str">
        <f t="shared" ref="Z27" si="144">IF(Z28+AA28=0,"",IF(Z28=4,3,IF(Z28=3,1,0)))</f>
        <v/>
      </c>
      <c r="AA27" s="82"/>
      <c r="AB27" s="81" t="str">
        <f t="shared" ref="AB27" si="145">IF(AB28+AC28=0,"",IF(AB28=4,3,IF(AB28=3,1,0)))</f>
        <v/>
      </c>
      <c r="AC27" s="82"/>
      <c r="AD27" s="81" t="str">
        <f t="shared" ref="AD27" si="146">IF(AD28+AE28=0,"",IF(AD28=4,3,IF(AD28=3,1,0)))</f>
        <v/>
      </c>
      <c r="AE27" s="82"/>
      <c r="AF27" s="81" t="str">
        <f t="shared" ref="AF27" si="147">IF(AF28+AG28=0,"",IF(AF28=4,3,IF(AF28=3,1,0)))</f>
        <v/>
      </c>
      <c r="AG27" s="82"/>
      <c r="AH27" s="98"/>
      <c r="AI27" s="99"/>
      <c r="AJ27" s="81" t="str">
        <f>IF(AJ28+AK28=0,"",IF(AJ28=4,3,IF(AJ28=3,1,0)))</f>
        <v/>
      </c>
      <c r="AK27" s="82"/>
      <c r="AL27" s="90" t="e">
        <f>SUM(AL28/AM28)</f>
        <v>#DIV/0!</v>
      </c>
      <c r="AM27" s="91"/>
      <c r="AN27" s="51"/>
      <c r="AO27" s="146">
        <f>IF(N27=1,$K27/2)+IF(N27=0,$K27)</f>
        <v>0</v>
      </c>
      <c r="AP27" s="146">
        <f>IF(P27=1,$K27/2)+IF(P27=0,$K27)</f>
        <v>0</v>
      </c>
      <c r="AQ27" s="146">
        <f>IF(R27=1,$K27/2)+IF(R27=0,$K27)</f>
        <v>0</v>
      </c>
      <c r="AR27" s="146">
        <f>IF(T27=1,$K27/2)+IF(T27=0,$K27)</f>
        <v>0</v>
      </c>
      <c r="AS27" s="146">
        <f>IF(V27=1,$K27/2)+IF(V27=0,$K27)</f>
        <v>0</v>
      </c>
      <c r="AT27" s="146">
        <f>IF(X27=1,$K27/2)+IF(X27=0,$K27)</f>
        <v>0</v>
      </c>
      <c r="AU27" s="146">
        <f>IF(Z27=1,$K27/2)+IF(Z27=0,$K27)</f>
        <v>0</v>
      </c>
      <c r="AV27" s="146">
        <f>IF(AB27=1,$K27/2)+IF(AB27=0,$K27)</f>
        <v>0</v>
      </c>
      <c r="AW27" s="146">
        <f>IF(AC27=1,$K27/2)+IF(AC27=0,$K27)</f>
        <v>0</v>
      </c>
      <c r="AX27" s="146">
        <f>IF(AD27=1,$K27/2)+IF(AD27=0,$K27)</f>
        <v>0</v>
      </c>
      <c r="AY27" s="148"/>
      <c r="AZ27" s="146" t="e">
        <f>IF(AL27=1,$K27/2)+IF(AL27=0,$K27)</f>
        <v>#DIV/0!</v>
      </c>
    </row>
    <row r="28" spans="1:52" ht="15.75" hidden="1" customHeight="1" x14ac:dyDescent="0.25">
      <c r="A28" s="159"/>
      <c r="B28" s="179"/>
      <c r="C28" s="181"/>
      <c r="D28" s="177"/>
      <c r="E28" s="177"/>
      <c r="F28" s="177"/>
      <c r="G28" s="177"/>
      <c r="H28" s="183"/>
      <c r="I28" s="187"/>
      <c r="J28" s="175"/>
      <c r="K28" s="189"/>
      <c r="L28" s="177"/>
      <c r="M28" s="177"/>
      <c r="N28" s="17"/>
      <c r="O28" s="18"/>
      <c r="P28" s="17"/>
      <c r="Q28" s="18"/>
      <c r="R28" s="17"/>
      <c r="S28" s="18"/>
      <c r="T28" s="17"/>
      <c r="U28" s="18"/>
      <c r="V28" s="17"/>
      <c r="W28" s="18"/>
      <c r="X28" s="17"/>
      <c r="Y28" s="18"/>
      <c r="Z28" s="17"/>
      <c r="AA28" s="18"/>
      <c r="AB28" s="17"/>
      <c r="AC28" s="18"/>
      <c r="AD28" s="17"/>
      <c r="AE28" s="18"/>
      <c r="AF28" s="17"/>
      <c r="AG28" s="18"/>
      <c r="AH28" s="100"/>
      <c r="AI28" s="101"/>
      <c r="AJ28" s="17"/>
      <c r="AK28" s="18"/>
      <c r="AL28" s="24">
        <f>SUM($AJ28,$AH28,$AF28,$AD28,$AB28,$Z28,$X28,$V28,$T28,$R28,$P28,$N28,)</f>
        <v>0</v>
      </c>
      <c r="AM28" s="22">
        <f>SUM($AK28,$AI28,$AG28,$AE28,$AC28,$AA28,$Y28,$W28,$U28,$S28,$Q28,$O28,)</f>
        <v>0</v>
      </c>
      <c r="AN28" s="51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9"/>
      <c r="AZ28" s="147"/>
    </row>
    <row r="29" spans="1:52" ht="15.75" hidden="1" customHeight="1" x14ac:dyDescent="0.25">
      <c r="A29" s="158">
        <v>12</v>
      </c>
      <c r="B29" s="178"/>
      <c r="C29" s="180"/>
      <c r="D29" s="184"/>
      <c r="E29" s="176">
        <f t="shared" ref="E29" si="148">G29+F29</f>
        <v>0</v>
      </c>
      <c r="F29" s="176">
        <f>IF(I29&gt;150,IF(H29&gt;=65,0,SUM(K29-(COUNT(N29:AK29))*3*(15+50)%)*10),IF(I29&lt;-150,IF((K29-(COUNT(N29:AK29))*3*((G29-L29)/10+50)%)*10&lt;1,0,SUM(K29-(COUNT(N29:AK29))*3*((G29-L29)/10+50)%)*10),SUM(K29-(COUNT(N29:AK29))*3*((G29-L29)/10+50)%)*10))</f>
        <v>0</v>
      </c>
      <c r="G29" s="184"/>
      <c r="H29" s="182">
        <f>IF(COUNT(N29:AK29)=0,0,K29/((COUNT(N29:AK29))*3)%)</f>
        <v>0</v>
      </c>
      <c r="I29" s="186">
        <f t="shared" ref="I29" si="149">G29-L29</f>
        <v>-1654</v>
      </c>
      <c r="J29" s="174"/>
      <c r="K29" s="188">
        <f>SUM(N29:AK29)</f>
        <v>0</v>
      </c>
      <c r="L29" s="176">
        <f t="shared" ref="L29" si="150">(SUM($G$7:$G$30)-G29)/(COUNT($G$7:$G$30)-1)</f>
        <v>1654</v>
      </c>
      <c r="M29" s="176">
        <f>AX31</f>
        <v>35</v>
      </c>
      <c r="N29" s="81" t="str">
        <f t="shared" ref="N29" si="151">IF(N30+O30=0,"",IF(N30=4,3,IF(N30=3,1,0)))</f>
        <v/>
      </c>
      <c r="O29" s="82"/>
      <c r="P29" s="81" t="str">
        <f t="shared" ref="P29" si="152">IF(P30+Q30=0,"",IF(P30=4,3,IF(P30=3,1,0)))</f>
        <v/>
      </c>
      <c r="Q29" s="82"/>
      <c r="R29" s="81" t="str">
        <f t="shared" ref="R29" si="153">IF(R30+S30=0,"",IF(R30=4,3,IF(R30=3,1,0)))</f>
        <v/>
      </c>
      <c r="S29" s="82"/>
      <c r="T29" s="81" t="str">
        <f t="shared" ref="T29" si="154">IF(T30+U30=0,"",IF(T30=4,3,IF(T30=3,1,0)))</f>
        <v/>
      </c>
      <c r="U29" s="82"/>
      <c r="V29" s="81" t="str">
        <f t="shared" ref="V29" si="155">IF(V30+W30=0,"",IF(V30=4,3,IF(V30=3,1,0)))</f>
        <v/>
      </c>
      <c r="W29" s="82"/>
      <c r="X29" s="81" t="str">
        <f t="shared" ref="X29" si="156">IF(X30+Y30=0,"",IF(X30=4,3,IF(X30=3,1,0)))</f>
        <v/>
      </c>
      <c r="Y29" s="82"/>
      <c r="Z29" s="81" t="str">
        <f t="shared" ref="Z29" si="157">IF(Z30+AA30=0,"",IF(Z30=4,3,IF(Z30=3,1,0)))</f>
        <v/>
      </c>
      <c r="AA29" s="82"/>
      <c r="AB29" s="81" t="str">
        <f t="shared" ref="AB29" si="158">IF(AB30+AC30=0,"",IF(AB30=4,3,IF(AB30=3,1,0)))</f>
        <v/>
      </c>
      <c r="AC29" s="82"/>
      <c r="AD29" s="81" t="str">
        <f t="shared" ref="AD29" si="159">IF(AD30+AE30=0,"",IF(AD30=4,3,IF(AD30=3,1,0)))</f>
        <v/>
      </c>
      <c r="AE29" s="82"/>
      <c r="AF29" s="81" t="str">
        <f t="shared" ref="AF29" si="160">IF(AF30+AG30=0,"",IF(AF30=4,3,IF(AF30=3,1,0)))</f>
        <v/>
      </c>
      <c r="AG29" s="82"/>
      <c r="AH29" s="96" t="str">
        <f t="shared" ref="AH29" si="161">IF(AH30+AI30=0,"",IF(AH30=4,3,IF(AH30=3,1,0)))</f>
        <v/>
      </c>
      <c r="AI29" s="82"/>
      <c r="AJ29" s="98"/>
      <c r="AK29" s="99"/>
      <c r="AL29" s="90" t="e">
        <f>SUM(AL30/AM30)</f>
        <v>#DIV/0!</v>
      </c>
      <c r="AM29" s="91"/>
      <c r="AN29" s="51"/>
      <c r="AO29" s="146">
        <f>IF(N29=1,$K29/2)+IF(N29=0,$K29)</f>
        <v>0</v>
      </c>
      <c r="AP29" s="146">
        <f>IF(P29=1,$K29/2)+IF(P29=0,$K29)</f>
        <v>0</v>
      </c>
      <c r="AQ29" s="146">
        <f>IF(R29=1,$K29/2)+IF(R29=0,$K29)</f>
        <v>0</v>
      </c>
      <c r="AR29" s="146">
        <f>IF(T29=1,$K29/2)+IF(T29=0,$K29)</f>
        <v>0</v>
      </c>
      <c r="AS29" s="146">
        <f>IF(V29=1,$K29/2)+IF(V29=0,$K29)</f>
        <v>0</v>
      </c>
      <c r="AT29" s="146">
        <f>IF(X29=1,$K29/2)+IF(X29=0,$K29)</f>
        <v>0</v>
      </c>
      <c r="AU29" s="146">
        <f>IF(T29=1,$K29/2)+IF(T29=0,$K29)</f>
        <v>0</v>
      </c>
      <c r="AV29" s="146">
        <f>IF(AB29=1,$K29/2)+IF(AB29=0,$K29)</f>
        <v>0</v>
      </c>
      <c r="AW29" s="146">
        <f>IF(AD29=1,$K29/2)+IF(AD29=0,$K29)</f>
        <v>0</v>
      </c>
      <c r="AX29" s="146">
        <f>IF(AD29=1,$K29/2)+IF(AD29=0,$K29)</f>
        <v>0</v>
      </c>
      <c r="AY29" s="146">
        <f>IF(AE29=1,$K29/2)+IF(AE29=0,$K29)</f>
        <v>0</v>
      </c>
      <c r="AZ29" s="148"/>
    </row>
    <row r="30" spans="1:52" ht="15.75" hidden="1" customHeight="1" x14ac:dyDescent="0.25">
      <c r="A30" s="159"/>
      <c r="B30" s="179"/>
      <c r="C30" s="181"/>
      <c r="D30" s="185"/>
      <c r="E30" s="177"/>
      <c r="F30" s="177"/>
      <c r="G30" s="185"/>
      <c r="H30" s="183"/>
      <c r="I30" s="187"/>
      <c r="J30" s="175"/>
      <c r="K30" s="189"/>
      <c r="L30" s="177"/>
      <c r="M30" s="177"/>
      <c r="N30" s="17"/>
      <c r="O30" s="18"/>
      <c r="P30" s="17"/>
      <c r="Q30" s="18"/>
      <c r="R30" s="17"/>
      <c r="S30" s="18"/>
      <c r="T30" s="17"/>
      <c r="U30" s="18"/>
      <c r="V30" s="17"/>
      <c r="W30" s="18"/>
      <c r="X30" s="17"/>
      <c r="Y30" s="18"/>
      <c r="Z30" s="17"/>
      <c r="AA30" s="18"/>
      <c r="AB30" s="17"/>
      <c r="AC30" s="18"/>
      <c r="AD30" s="17"/>
      <c r="AE30" s="18"/>
      <c r="AF30" s="19"/>
      <c r="AG30" s="20"/>
      <c r="AH30" s="17"/>
      <c r="AI30" s="18"/>
      <c r="AJ30" s="100"/>
      <c r="AK30" s="101"/>
      <c r="AL30" s="24">
        <f>SUM($AJ30,$AH30,$AF30,$AD30,$AB30,$Z30,$X30,$V30,$T30,$R30,$P30,$N30,)</f>
        <v>0</v>
      </c>
      <c r="AM30" s="22">
        <f>SUM($AK30,$AI30,$AG30,$AE30,$AC30,$AA30,$Y30,$W30,$U30,$S30,$Q30,$O30,)</f>
        <v>0</v>
      </c>
      <c r="AN30" s="51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9"/>
    </row>
    <row r="31" spans="1:52" x14ac:dyDescent="0.25">
      <c r="E31" s="56"/>
      <c r="F31" s="56"/>
      <c r="G31" s="57">
        <f>SUM(G7:G30)</f>
        <v>14886</v>
      </c>
      <c r="H31" s="56"/>
      <c r="I31" s="56"/>
      <c r="J31" s="56"/>
      <c r="K31" s="56"/>
      <c r="L31" s="56"/>
      <c r="M31" s="58"/>
      <c r="N31" s="190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/>
      <c r="AM31"/>
      <c r="AN31"/>
      <c r="AO31" s="59">
        <f t="shared" ref="AO31:AZ31" si="162">SUM(AO7:AO30)</f>
        <v>7</v>
      </c>
      <c r="AP31" s="59">
        <f t="shared" si="162"/>
        <v>53.5</v>
      </c>
      <c r="AQ31" s="59">
        <f t="shared" si="162"/>
        <v>28.5</v>
      </c>
      <c r="AR31" s="59">
        <f t="shared" si="162"/>
        <v>35.5</v>
      </c>
      <c r="AS31" s="59">
        <f t="shared" si="162"/>
        <v>47.5</v>
      </c>
      <c r="AT31" s="59">
        <f t="shared" si="162"/>
        <v>59.5</v>
      </c>
      <c r="AU31" s="59">
        <f t="shared" si="162"/>
        <v>70.5</v>
      </c>
      <c r="AV31" s="59">
        <f t="shared" si="162"/>
        <v>75.5</v>
      </c>
      <c r="AW31" s="59">
        <f t="shared" si="162"/>
        <v>74.5</v>
      </c>
      <c r="AX31" s="59">
        <f t="shared" si="162"/>
        <v>35</v>
      </c>
      <c r="AY31" s="60">
        <f t="shared" si="162"/>
        <v>126</v>
      </c>
      <c r="AZ31" s="60" t="e">
        <f t="shared" si="162"/>
        <v>#DIV/0!</v>
      </c>
    </row>
    <row r="33" spans="1:37" ht="15.75" x14ac:dyDescent="0.25">
      <c r="A33" s="61"/>
      <c r="B33" s="192" t="s">
        <v>65</v>
      </c>
      <c r="C33" s="192"/>
      <c r="D33" s="192"/>
      <c r="E33" s="192"/>
      <c r="F33" s="192"/>
      <c r="G33" s="192"/>
      <c r="H33" s="192"/>
      <c r="I33" s="62"/>
      <c r="J33" s="62"/>
      <c r="K33" s="62"/>
      <c r="L33" s="62"/>
      <c r="M33" s="192" t="s">
        <v>66</v>
      </c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61"/>
      <c r="AD33" s="61"/>
      <c r="AE33" s="61"/>
      <c r="AF33" s="61"/>
      <c r="AG33" s="61"/>
      <c r="AH33" s="61"/>
      <c r="AI33" s="61"/>
      <c r="AJ33" s="61"/>
      <c r="AK33" s="61"/>
    </row>
    <row r="36" spans="1:37" x14ac:dyDescent="0.25">
      <c r="AC36" s="3" t="s">
        <v>67</v>
      </c>
    </row>
  </sheetData>
  <protectedRanges>
    <protectedRange sqref="N7" name="Diapazons4_31"/>
    <protectedRange sqref="AJ16:AK16 AH18:AI18 X28:Y28 V30:W30" name="Diapazons4_1"/>
    <protectedRange sqref="AJ18:AK18 AH20:AI20 Z28:AA28 X30:Y30" name="Diapazons4_32"/>
    <protectedRange sqref="AJ20:AK20 AH22:AI22 AB28:AC28 Z30:AA30" name="Diapazons4_33"/>
    <protectedRange sqref="AJ22:AK22 AH24:AI24 AD28:AE28 AB30:AC30" name="Diapazons4_35"/>
    <protectedRange sqref="AJ24:AK24 AH26:AI26 AF28:AG28 AD30:AE30" name="Diapazons4_36"/>
    <protectedRange sqref="AJ26:AK26 AF30:AG30" name="Diapazons4_37"/>
    <protectedRange sqref="AH30:AI30 AJ28:AK28 AH8:AK8 AH10:AK10 AH12:AK12 AH14:AK14 AH16:AI16 N28:W28 N30:U30" name="Diapazons4_38"/>
    <protectedRange sqref="AL8:AM8 AL10:AM10 AL12:AM12 AL14:AM14 AL16:AM16 AL18:AM18 AL20:AM20 AL22:AM22 AL24:AM24 AL26:AM26 AL28:AM28 AL30:AM30" name="Diapazons1"/>
    <protectedRange sqref="P8:Q8" name="Diapazons4_32_1"/>
    <protectedRange sqref="R8:S8" name="Diapazons4_33_1"/>
    <protectedRange sqref="T8:U8" name="Diapazons4_36_1"/>
    <protectedRange sqref="V8:W8" name="Diapazons4_37_1"/>
    <protectedRange sqref="X8:AG8" name="Diapazons4_38_1"/>
    <protectedRange sqref="N10:O10" name="Diapazons4_32_2"/>
    <protectedRange sqref="R10:S10" name="Diapazons4_35_1"/>
    <protectedRange sqref="T10:U10" name="Diapazons4_37_2"/>
    <protectedRange sqref="V10:AG10" name="Diapazons4_38_2"/>
    <protectedRange sqref="N12:O12" name="Diapazons4_33_2"/>
    <protectedRange sqref="P12:Q12" name="Diapazons4_35_2"/>
    <protectedRange sqref="T12:AG12" name="Diapazons4_38_3"/>
    <protectedRange sqref="N14:O14" name="Diapazons4_36_2"/>
    <protectedRange sqref="P14:Q14" name="Diapazons4_37_3"/>
    <protectedRange sqref="R14:S14" name="Diapazons4_38_4"/>
    <protectedRange sqref="V14:AG14" name="Diapazons4_38_5"/>
    <protectedRange sqref="N16:O16" name="Diapazons4_37_4"/>
    <protectedRange sqref="P16:S16" name="Diapazons4_38_6"/>
    <protectedRange sqref="T16:U16" name="Diapazons4_38_7"/>
    <protectedRange sqref="AF16:AG16" name="Diapazons4_1_1"/>
    <protectedRange sqref="X16:AE16" name="Diapazons4_38_8"/>
    <protectedRange sqref="N18:S18" name="Diapazons4_38_9"/>
    <protectedRange sqref="T18:W18" name="Diapazons4_38_10"/>
    <protectedRange sqref="AD18:AE18 AB20:AC20" name="Diapazons4_1_2"/>
    <protectedRange sqref="AF18:AG18 AD20:AE20" name="Diapazons4_32_3"/>
    <protectedRange sqref="AF20:AG20" name="Diapazons4_33_3"/>
    <protectedRange sqref="Z18:AC18" name="Diapazons4_38_11"/>
    <protectedRange sqref="N20:S20" name="Diapazons4_38_12"/>
    <protectedRange sqref="T20:Y20" name="Diapazons4_38_13"/>
    <protectedRange sqref="N22:S22" name="Diapazons4_38_14"/>
    <protectedRange sqref="Z22:AA22" name="Diapazons4_1_3"/>
    <protectedRange sqref="T22:Y22" name="Diapazons4_38_15"/>
    <protectedRange sqref="AD22:AE22" name="Diapazons4_33_4"/>
    <protectedRange sqref="AF22:AG22" name="Diapazons4_35_3"/>
    <protectedRange sqref="N24:S24" name="Diapazons4_38_16"/>
    <protectedRange sqref="X24:Y24" name="Diapazons4_1_4"/>
    <protectedRange sqref="Z24:AA24" name="Diapazons4_32_4"/>
    <protectedRange sqref="AB24:AC24" name="Diapazons4_33_5"/>
    <protectedRange sqref="T24:W24" name="Diapazons4_38_17"/>
    <protectedRange sqref="AF24:AG24" name="Diapazons4_36_3"/>
    <protectedRange sqref="N26:S26" name="Diapazons4_38_18"/>
    <protectedRange sqref="V26:W26" name="Diapazons4_1_5"/>
    <protectedRange sqref="X26:Y26" name="Diapazons4_32_5"/>
    <protectedRange sqref="Z26:AA26" name="Diapazons4_33_6"/>
    <protectedRange sqref="AB26:AC26" name="Diapazons4_35_4"/>
    <protectedRange sqref="AD26:AE26" name="Diapazons4_36_4"/>
    <protectedRange sqref="T26:U26" name="Diapazons4_38_19"/>
  </protectedRanges>
  <mergeCells count="478">
    <mergeCell ref="AY29:AY30"/>
    <mergeCell ref="AZ29:AZ30"/>
    <mergeCell ref="N31:AK31"/>
    <mergeCell ref="B33:H33"/>
    <mergeCell ref="M33:AB33"/>
    <mergeCell ref="AS29:AS30"/>
    <mergeCell ref="AT29:AT30"/>
    <mergeCell ref="AU29:AU30"/>
    <mergeCell ref="AV29:AV30"/>
    <mergeCell ref="AW29:AW30"/>
    <mergeCell ref="AX29:AX30"/>
    <mergeCell ref="AJ29:AK30"/>
    <mergeCell ref="AL29:AM29"/>
    <mergeCell ref="AO29:AO30"/>
    <mergeCell ref="AP29:AP30"/>
    <mergeCell ref="AQ29:AQ30"/>
    <mergeCell ref="AR29:AR30"/>
    <mergeCell ref="X29:Y29"/>
    <mergeCell ref="Z29:AA29"/>
    <mergeCell ref="AB29:AC29"/>
    <mergeCell ref="AD29:AE29"/>
    <mergeCell ref="AF29:AG29"/>
    <mergeCell ref="AH29:AI29"/>
    <mergeCell ref="M29:M30"/>
    <mergeCell ref="N29:O29"/>
    <mergeCell ref="P29:Q29"/>
    <mergeCell ref="R29:S29"/>
    <mergeCell ref="T29:U29"/>
    <mergeCell ref="V29:W29"/>
    <mergeCell ref="G29:G30"/>
    <mergeCell ref="H29:H30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AU27:AU28"/>
    <mergeCell ref="AV27:AV28"/>
    <mergeCell ref="AW27:AW28"/>
    <mergeCell ref="AB27:AC27"/>
    <mergeCell ref="AD27:AE27"/>
    <mergeCell ref="AF27:AG27"/>
    <mergeCell ref="AH27:AI28"/>
    <mergeCell ref="AJ27:AK27"/>
    <mergeCell ref="AL27:AM27"/>
    <mergeCell ref="P27:Q27"/>
    <mergeCell ref="R27:S27"/>
    <mergeCell ref="T27:U27"/>
    <mergeCell ref="V27:W27"/>
    <mergeCell ref="X27:Y27"/>
    <mergeCell ref="Z27:AA27"/>
    <mergeCell ref="I27:I28"/>
    <mergeCell ref="J27:J28"/>
    <mergeCell ref="K27:K28"/>
    <mergeCell ref="AX27:AX28"/>
    <mergeCell ref="AY27:AY28"/>
    <mergeCell ref="AZ27:AZ28"/>
    <mergeCell ref="AO27:AO28"/>
    <mergeCell ref="AP27:AP28"/>
    <mergeCell ref="AQ27:AQ28"/>
    <mergeCell ref="AR27:AR28"/>
    <mergeCell ref="AS27:AS28"/>
    <mergeCell ref="AT27:AT28"/>
    <mergeCell ref="L27:L28"/>
    <mergeCell ref="M27:M28"/>
    <mergeCell ref="N27:O27"/>
    <mergeCell ref="AY25:AY26"/>
    <mergeCell ref="AZ25:AZ26"/>
    <mergeCell ref="A27:A28"/>
    <mergeCell ref="B27:B28"/>
    <mergeCell ref="C27:C28"/>
    <mergeCell ref="D27:D28"/>
    <mergeCell ref="E27:E28"/>
    <mergeCell ref="F27:F28"/>
    <mergeCell ref="G27:G28"/>
    <mergeCell ref="H27:H28"/>
    <mergeCell ref="AS25:AS26"/>
    <mergeCell ref="AT25:AT26"/>
    <mergeCell ref="AU25:AU26"/>
    <mergeCell ref="AV25:AV26"/>
    <mergeCell ref="AW25:AW26"/>
    <mergeCell ref="AX25:AX26"/>
    <mergeCell ref="AJ25:AK25"/>
    <mergeCell ref="AL25:AM25"/>
    <mergeCell ref="AO25:AO26"/>
    <mergeCell ref="AP25:AP26"/>
    <mergeCell ref="AQ25:AQ26"/>
    <mergeCell ref="AR25:AR26"/>
    <mergeCell ref="X25:Y25"/>
    <mergeCell ref="Z25:AA25"/>
    <mergeCell ref="AB25:AC25"/>
    <mergeCell ref="AD25:AE25"/>
    <mergeCell ref="AF25:AG26"/>
    <mergeCell ref="AH25:AI25"/>
    <mergeCell ref="M25:M26"/>
    <mergeCell ref="N25:O25"/>
    <mergeCell ref="P25:Q25"/>
    <mergeCell ref="R25:S25"/>
    <mergeCell ref="T25:U25"/>
    <mergeCell ref="V25:W25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U23:AU24"/>
    <mergeCell ref="AV23:AV24"/>
    <mergeCell ref="AW23:AW24"/>
    <mergeCell ref="AX23:AX24"/>
    <mergeCell ref="AY23:AY24"/>
    <mergeCell ref="AZ23:AZ24"/>
    <mergeCell ref="AO23:AO24"/>
    <mergeCell ref="AP23:AP24"/>
    <mergeCell ref="AQ23:AQ24"/>
    <mergeCell ref="AR23:AR24"/>
    <mergeCell ref="AS23:AS24"/>
    <mergeCell ref="AT23:AT24"/>
    <mergeCell ref="AB23:AC23"/>
    <mergeCell ref="AD23:AE24"/>
    <mergeCell ref="AF23:AG23"/>
    <mergeCell ref="AH23:AI23"/>
    <mergeCell ref="AJ23:AK23"/>
    <mergeCell ref="AL23:AM23"/>
    <mergeCell ref="P23:Q23"/>
    <mergeCell ref="R23:S23"/>
    <mergeCell ref="T23:U23"/>
    <mergeCell ref="V23:W23"/>
    <mergeCell ref="X23:Y23"/>
    <mergeCell ref="Z23:AA23"/>
    <mergeCell ref="I23:I24"/>
    <mergeCell ref="J23:J24"/>
    <mergeCell ref="K23:K24"/>
    <mergeCell ref="L23:L24"/>
    <mergeCell ref="M23:M24"/>
    <mergeCell ref="N23:O23"/>
    <mergeCell ref="AY21:AY22"/>
    <mergeCell ref="AZ21:AZ22"/>
    <mergeCell ref="A23:A24"/>
    <mergeCell ref="B23:B24"/>
    <mergeCell ref="C23:C24"/>
    <mergeCell ref="D23:D24"/>
    <mergeCell ref="E23:E24"/>
    <mergeCell ref="F23:F24"/>
    <mergeCell ref="G23:G24"/>
    <mergeCell ref="H23:H24"/>
    <mergeCell ref="AS21:AS22"/>
    <mergeCell ref="AT21:AT22"/>
    <mergeCell ref="AU21:AU22"/>
    <mergeCell ref="AV21:AV22"/>
    <mergeCell ref="AW21:AW22"/>
    <mergeCell ref="AX21:AX22"/>
    <mergeCell ref="AJ21:AK21"/>
    <mergeCell ref="AL21:AM21"/>
    <mergeCell ref="AO21:AO22"/>
    <mergeCell ref="AP21:AP22"/>
    <mergeCell ref="AQ21:AQ22"/>
    <mergeCell ref="AR21:AR22"/>
    <mergeCell ref="X21:Y21"/>
    <mergeCell ref="Z21:AA21"/>
    <mergeCell ref="AB21:AC22"/>
    <mergeCell ref="AD21:AE21"/>
    <mergeCell ref="AF21:AG21"/>
    <mergeCell ref="AH21:AI21"/>
    <mergeCell ref="M21:M22"/>
    <mergeCell ref="N21:O21"/>
    <mergeCell ref="P21:Q21"/>
    <mergeCell ref="R21:S21"/>
    <mergeCell ref="T21:U21"/>
    <mergeCell ref="V21:W21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AU19:AU20"/>
    <mergeCell ref="AV19:AV20"/>
    <mergeCell ref="AW19:AW20"/>
    <mergeCell ref="AB19:AC19"/>
    <mergeCell ref="AD19:AE19"/>
    <mergeCell ref="AF19:AG19"/>
    <mergeCell ref="AH19:AI19"/>
    <mergeCell ref="AJ19:AK19"/>
    <mergeCell ref="AL19:AM19"/>
    <mergeCell ref="P19:Q19"/>
    <mergeCell ref="R19:S19"/>
    <mergeCell ref="T19:U19"/>
    <mergeCell ref="V19:W19"/>
    <mergeCell ref="X19:Y19"/>
    <mergeCell ref="Z19:AA20"/>
    <mergeCell ref="I19:I20"/>
    <mergeCell ref="J19:J20"/>
    <mergeCell ref="K19:K20"/>
    <mergeCell ref="AX19:AX20"/>
    <mergeCell ref="AY19:AY20"/>
    <mergeCell ref="AZ19:AZ20"/>
    <mergeCell ref="AO19:AO20"/>
    <mergeCell ref="AP19:AP20"/>
    <mergeCell ref="AQ19:AQ20"/>
    <mergeCell ref="AR19:AR20"/>
    <mergeCell ref="AS19:AS20"/>
    <mergeCell ref="AT19:AT20"/>
    <mergeCell ref="L19:L20"/>
    <mergeCell ref="M19:M20"/>
    <mergeCell ref="N19:O19"/>
    <mergeCell ref="AY17:AY18"/>
    <mergeCell ref="AZ17:AZ18"/>
    <mergeCell ref="A19:A20"/>
    <mergeCell ref="B19:B20"/>
    <mergeCell ref="C19:C20"/>
    <mergeCell ref="D19:D20"/>
    <mergeCell ref="E19:E20"/>
    <mergeCell ref="F19:F20"/>
    <mergeCell ref="G19:G20"/>
    <mergeCell ref="H19:H20"/>
    <mergeCell ref="AS17:AS18"/>
    <mergeCell ref="AT17:AT18"/>
    <mergeCell ref="AU17:AU18"/>
    <mergeCell ref="AV17:AV18"/>
    <mergeCell ref="AW17:AW18"/>
    <mergeCell ref="AX17:AX18"/>
    <mergeCell ref="AJ17:AK17"/>
    <mergeCell ref="AL17:AM17"/>
    <mergeCell ref="AO17:AO18"/>
    <mergeCell ref="AP17:AP18"/>
    <mergeCell ref="AQ17:AQ18"/>
    <mergeCell ref="AR17:AR18"/>
    <mergeCell ref="X17:Y18"/>
    <mergeCell ref="Z17:AA17"/>
    <mergeCell ref="AB17:AC17"/>
    <mergeCell ref="AD17:AE17"/>
    <mergeCell ref="AF17:AG17"/>
    <mergeCell ref="AH17:AI17"/>
    <mergeCell ref="M17:M18"/>
    <mergeCell ref="N17:O17"/>
    <mergeCell ref="P17:Q17"/>
    <mergeCell ref="R17:S17"/>
    <mergeCell ref="T17:U17"/>
    <mergeCell ref="V17:W17"/>
    <mergeCell ref="G17:G18"/>
    <mergeCell ref="H17:H18"/>
    <mergeCell ref="I17:I18"/>
    <mergeCell ref="J17:J18"/>
    <mergeCell ref="K17:K18"/>
    <mergeCell ref="L17:L18"/>
    <mergeCell ref="A17:A18"/>
    <mergeCell ref="B17:B18"/>
    <mergeCell ref="C17:C18"/>
    <mergeCell ref="D17:D18"/>
    <mergeCell ref="E17:E18"/>
    <mergeCell ref="F17:F18"/>
    <mergeCell ref="AU15:AU16"/>
    <mergeCell ref="AV15:AV16"/>
    <mergeCell ref="AW15:AW16"/>
    <mergeCell ref="AX15:AX16"/>
    <mergeCell ref="AY15:AY16"/>
    <mergeCell ref="AZ15:AZ16"/>
    <mergeCell ref="AO15:AO16"/>
    <mergeCell ref="AP15:AP16"/>
    <mergeCell ref="AQ15:AQ16"/>
    <mergeCell ref="AR15:AR16"/>
    <mergeCell ref="AS15:AS16"/>
    <mergeCell ref="AT15:AT16"/>
    <mergeCell ref="AB15:AC15"/>
    <mergeCell ref="AD15:AE15"/>
    <mergeCell ref="AF15:AG15"/>
    <mergeCell ref="AH15:AI15"/>
    <mergeCell ref="AJ15:AK15"/>
    <mergeCell ref="AL15:AM15"/>
    <mergeCell ref="P15:Q15"/>
    <mergeCell ref="R15:S15"/>
    <mergeCell ref="T15:U15"/>
    <mergeCell ref="V15:W16"/>
    <mergeCell ref="X15:Y15"/>
    <mergeCell ref="Z15:AA15"/>
    <mergeCell ref="I15:I16"/>
    <mergeCell ref="J15:J16"/>
    <mergeCell ref="K15:K16"/>
    <mergeCell ref="L15:L16"/>
    <mergeCell ref="M15:M16"/>
    <mergeCell ref="N15:O15"/>
    <mergeCell ref="AY13:AY14"/>
    <mergeCell ref="AZ13:AZ14"/>
    <mergeCell ref="A15:A16"/>
    <mergeCell ref="B15:B16"/>
    <mergeCell ref="C15:C16"/>
    <mergeCell ref="D15:D16"/>
    <mergeCell ref="E15:E16"/>
    <mergeCell ref="F15:F16"/>
    <mergeCell ref="G15:G16"/>
    <mergeCell ref="H15:H16"/>
    <mergeCell ref="AS13:AS14"/>
    <mergeCell ref="AT13:AT14"/>
    <mergeCell ref="AU13:AU14"/>
    <mergeCell ref="AV13:AV14"/>
    <mergeCell ref="AW13:AW14"/>
    <mergeCell ref="AX13:AX14"/>
    <mergeCell ref="AJ13:AK13"/>
    <mergeCell ref="AL13:AM13"/>
    <mergeCell ref="AO13:AO14"/>
    <mergeCell ref="AP13:AP14"/>
    <mergeCell ref="AQ13:AQ14"/>
    <mergeCell ref="AR13:AR14"/>
    <mergeCell ref="X13:Y13"/>
    <mergeCell ref="Z13:AA13"/>
    <mergeCell ref="AB13:AC13"/>
    <mergeCell ref="AD13:AE13"/>
    <mergeCell ref="AF13:AG13"/>
    <mergeCell ref="AH13:AI13"/>
    <mergeCell ref="M13:M14"/>
    <mergeCell ref="N13:O13"/>
    <mergeCell ref="P13:Q13"/>
    <mergeCell ref="R13:S13"/>
    <mergeCell ref="T13:U14"/>
    <mergeCell ref="V13:W13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U11:AU12"/>
    <mergeCell ref="AV11:AV12"/>
    <mergeCell ref="AW11:AW12"/>
    <mergeCell ref="AB11:AC11"/>
    <mergeCell ref="AD11:AE11"/>
    <mergeCell ref="AF11:AG11"/>
    <mergeCell ref="AH11:AI11"/>
    <mergeCell ref="AJ11:AK11"/>
    <mergeCell ref="AL11:AM11"/>
    <mergeCell ref="P11:Q11"/>
    <mergeCell ref="R11:S12"/>
    <mergeCell ref="T11:U11"/>
    <mergeCell ref="V11:W11"/>
    <mergeCell ref="X11:Y11"/>
    <mergeCell ref="Z11:AA11"/>
    <mergeCell ref="I11:I12"/>
    <mergeCell ref="J11:J12"/>
    <mergeCell ref="K11:K12"/>
    <mergeCell ref="AX11:AX12"/>
    <mergeCell ref="AY11:AY12"/>
    <mergeCell ref="AZ11:AZ12"/>
    <mergeCell ref="AO11:AO12"/>
    <mergeCell ref="AP11:AP12"/>
    <mergeCell ref="AQ11:AQ12"/>
    <mergeCell ref="AR11:AR12"/>
    <mergeCell ref="AS11:AS12"/>
    <mergeCell ref="AT11:AT12"/>
    <mergeCell ref="L11:L12"/>
    <mergeCell ref="M11:M12"/>
    <mergeCell ref="N11:O11"/>
    <mergeCell ref="AY9:AY10"/>
    <mergeCell ref="AZ9:AZ10"/>
    <mergeCell ref="A11:A12"/>
    <mergeCell ref="B11:B12"/>
    <mergeCell ref="C11:C12"/>
    <mergeCell ref="D11:D12"/>
    <mergeCell ref="E11:E12"/>
    <mergeCell ref="F11:F12"/>
    <mergeCell ref="G11:G12"/>
    <mergeCell ref="H11:H12"/>
    <mergeCell ref="AS9:AS10"/>
    <mergeCell ref="AT9:AT10"/>
    <mergeCell ref="AU9:AU10"/>
    <mergeCell ref="AV9:AV10"/>
    <mergeCell ref="AW9:AW10"/>
    <mergeCell ref="AX9:AX10"/>
    <mergeCell ref="AJ9:AK9"/>
    <mergeCell ref="AL9:AM9"/>
    <mergeCell ref="AO9:AO10"/>
    <mergeCell ref="AP9:AP10"/>
    <mergeCell ref="AQ9:AQ10"/>
    <mergeCell ref="AR9:AR10"/>
    <mergeCell ref="X9:Y9"/>
    <mergeCell ref="Z9:AA9"/>
    <mergeCell ref="AB9:AC9"/>
    <mergeCell ref="AD9:AE9"/>
    <mergeCell ref="AF9:AG9"/>
    <mergeCell ref="AH9:AI9"/>
    <mergeCell ref="M9:M10"/>
    <mergeCell ref="N9:O9"/>
    <mergeCell ref="P9:Q10"/>
    <mergeCell ref="R9:S9"/>
    <mergeCell ref="T9:U9"/>
    <mergeCell ref="V9:W9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AU7:AU8"/>
    <mergeCell ref="AV7:AV8"/>
    <mergeCell ref="AW7:AW8"/>
    <mergeCell ref="AX7:AX8"/>
    <mergeCell ref="AY7:AY8"/>
    <mergeCell ref="AZ7:AZ8"/>
    <mergeCell ref="AO7:AO8"/>
    <mergeCell ref="AP7:AP8"/>
    <mergeCell ref="AQ7:AQ8"/>
    <mergeCell ref="AR7:AR8"/>
    <mergeCell ref="AS7:AS8"/>
    <mergeCell ref="AT7:AT8"/>
    <mergeCell ref="AB7:AC7"/>
    <mergeCell ref="AD7:AE7"/>
    <mergeCell ref="AF7:AG7"/>
    <mergeCell ref="AH7:AI7"/>
    <mergeCell ref="AJ7:AK7"/>
    <mergeCell ref="AL7:AM7"/>
    <mergeCell ref="P7:Q7"/>
    <mergeCell ref="R7:S7"/>
    <mergeCell ref="T7:U7"/>
    <mergeCell ref="V7:W7"/>
    <mergeCell ref="X7:Y7"/>
    <mergeCell ref="Z7:AA7"/>
    <mergeCell ref="A7:A8"/>
    <mergeCell ref="B7:B8"/>
    <mergeCell ref="C7:C8"/>
    <mergeCell ref="D7:D8"/>
    <mergeCell ref="E7:E8"/>
    <mergeCell ref="F7:F8"/>
    <mergeCell ref="G7:G8"/>
    <mergeCell ref="H7:H8"/>
    <mergeCell ref="X6:Y6"/>
    <mergeCell ref="I7:I8"/>
    <mergeCell ref="J7:J8"/>
    <mergeCell ref="K7:K8"/>
    <mergeCell ref="L7:L8"/>
    <mergeCell ref="M7:M8"/>
    <mergeCell ref="N7:O7"/>
    <mergeCell ref="N8:O8"/>
    <mergeCell ref="A1:AL1"/>
    <mergeCell ref="H2:S2"/>
    <mergeCell ref="P3:AL3"/>
    <mergeCell ref="V4:AL4"/>
    <mergeCell ref="S5:T5"/>
    <mergeCell ref="N6:O6"/>
    <mergeCell ref="P6:Q6"/>
    <mergeCell ref="R6:S6"/>
    <mergeCell ref="T6:U6"/>
    <mergeCell ref="V6:W6"/>
    <mergeCell ref="AJ6:AK6"/>
    <mergeCell ref="AL6:AM6"/>
    <mergeCell ref="Z6:AA6"/>
    <mergeCell ref="AB6:AC6"/>
    <mergeCell ref="AD6:AE6"/>
    <mergeCell ref="AF6:AG6"/>
    <mergeCell ref="AH6:AI6"/>
  </mergeCells>
  <conditionalFormatting sqref="K7:K24 K29:K30">
    <cfRule type="cellIs" dxfId="2510" priority="882" stopIfTrue="1" operator="equal">
      <formula>#REF!</formula>
    </cfRule>
    <cfRule type="cellIs" dxfId="2509" priority="883" stopIfTrue="1" operator="equal">
      <formula>#REF!</formula>
    </cfRule>
  </conditionalFormatting>
  <conditionalFormatting sqref="K25:K26">
    <cfRule type="cellIs" dxfId="2508" priority="880" stopIfTrue="1" operator="equal">
      <formula>#REF!</formula>
    </cfRule>
    <cfRule type="cellIs" dxfId="2507" priority="881" stopIfTrue="1" operator="equal">
      <formula>#REF!</formula>
    </cfRule>
  </conditionalFormatting>
  <conditionalFormatting sqref="K27:K28">
    <cfRule type="cellIs" dxfId="2506" priority="878" stopIfTrue="1" operator="equal">
      <formula>#REF!</formula>
    </cfRule>
    <cfRule type="cellIs" dxfId="2505" priority="879" stopIfTrue="1" operator="equal">
      <formula>#REF!</formula>
    </cfRule>
  </conditionalFormatting>
  <conditionalFormatting sqref="AJ16">
    <cfRule type="cellIs" dxfId="2504" priority="876" stopIfTrue="1" operator="notEqual">
      <formula>W30</formula>
    </cfRule>
    <cfRule type="expression" dxfId="2503" priority="877" stopIfTrue="1">
      <formula>$N$7=9</formula>
    </cfRule>
  </conditionalFormatting>
  <conditionalFormatting sqref="AK16">
    <cfRule type="cellIs" dxfId="2502" priority="874" stopIfTrue="1" operator="notEqual">
      <formula>V30</formula>
    </cfRule>
    <cfRule type="expression" dxfId="2501" priority="875" stopIfTrue="1">
      <formula>$N$7=9</formula>
    </cfRule>
  </conditionalFormatting>
  <conditionalFormatting sqref="AH18">
    <cfRule type="cellIs" dxfId="2500" priority="872" stopIfTrue="1" operator="notEqual">
      <formula>Y28</formula>
    </cfRule>
    <cfRule type="expression" dxfId="2499" priority="873" stopIfTrue="1">
      <formula>$N$7=5</formula>
    </cfRule>
  </conditionalFormatting>
  <conditionalFormatting sqref="AI18">
    <cfRule type="cellIs" dxfId="2498" priority="870" stopIfTrue="1" operator="notEqual">
      <formula>X28</formula>
    </cfRule>
    <cfRule type="expression" dxfId="2497" priority="871" stopIfTrue="1">
      <formula>$N$7=5</formula>
    </cfRule>
  </conditionalFormatting>
  <conditionalFormatting sqref="AF20">
    <cfRule type="cellIs" dxfId="2496" priority="868" stopIfTrue="1" operator="notEqual">
      <formula>AA26</formula>
    </cfRule>
    <cfRule type="expression" dxfId="2495" priority="869" stopIfTrue="1">
      <formula>$N$7=5</formula>
    </cfRule>
  </conditionalFormatting>
  <conditionalFormatting sqref="AG20">
    <cfRule type="cellIs" dxfId="2494" priority="866" stopIfTrue="1" operator="notEqual">
      <formula>Z26</formula>
    </cfRule>
    <cfRule type="expression" dxfId="2493" priority="867" stopIfTrue="1">
      <formula>$N$7=5</formula>
    </cfRule>
  </conditionalFormatting>
  <conditionalFormatting sqref="AD22">
    <cfRule type="cellIs" dxfId="2492" priority="864" stopIfTrue="1" operator="notEqual">
      <formula>AC24</formula>
    </cfRule>
    <cfRule type="expression" dxfId="2491" priority="865" stopIfTrue="1">
      <formula>$N$7=5</formula>
    </cfRule>
  </conditionalFormatting>
  <conditionalFormatting sqref="AE22">
    <cfRule type="cellIs" dxfId="2490" priority="862" stopIfTrue="1" operator="notEqual">
      <formula>AB24</formula>
    </cfRule>
    <cfRule type="expression" dxfId="2489" priority="863" stopIfTrue="1">
      <formula>$N$7=5</formula>
    </cfRule>
  </conditionalFormatting>
  <conditionalFormatting sqref="AB24">
    <cfRule type="cellIs" dxfId="2488" priority="860" stopIfTrue="1" operator="notEqual">
      <formula>AE22</formula>
    </cfRule>
    <cfRule type="expression" dxfId="2487" priority="861" stopIfTrue="1">
      <formula>$N$7=5</formula>
    </cfRule>
  </conditionalFormatting>
  <conditionalFormatting sqref="AC24">
    <cfRule type="cellIs" dxfId="2486" priority="858" stopIfTrue="1" operator="notEqual">
      <formula>AD22</formula>
    </cfRule>
    <cfRule type="expression" dxfId="2485" priority="859" stopIfTrue="1">
      <formula>$N$7=5</formula>
    </cfRule>
  </conditionalFormatting>
  <conditionalFormatting sqref="Z26">
    <cfRule type="cellIs" dxfId="2484" priority="856" stopIfTrue="1" operator="notEqual">
      <formula>AG20</formula>
    </cfRule>
    <cfRule type="expression" dxfId="2483" priority="857" stopIfTrue="1">
      <formula>$N$7=5</formula>
    </cfRule>
  </conditionalFormatting>
  <conditionalFormatting sqref="AA26">
    <cfRule type="cellIs" dxfId="2482" priority="854" stopIfTrue="1" operator="notEqual">
      <formula>AF20</formula>
    </cfRule>
    <cfRule type="expression" dxfId="2481" priority="855" stopIfTrue="1">
      <formula>$N$7=5</formula>
    </cfRule>
  </conditionalFormatting>
  <conditionalFormatting sqref="X28">
    <cfRule type="cellIs" dxfId="2480" priority="852" stopIfTrue="1" operator="notEqual">
      <formula>AI18</formula>
    </cfRule>
    <cfRule type="expression" dxfId="2479" priority="853" stopIfTrue="1">
      <formula>$N$7=5</formula>
    </cfRule>
  </conditionalFormatting>
  <conditionalFormatting sqref="Y28">
    <cfRule type="cellIs" dxfId="2478" priority="850" stopIfTrue="1" operator="notEqual">
      <formula>AH18</formula>
    </cfRule>
    <cfRule type="expression" dxfId="2477" priority="851" stopIfTrue="1">
      <formula>$N$7=5</formula>
    </cfRule>
  </conditionalFormatting>
  <conditionalFormatting sqref="V30">
    <cfRule type="cellIs" dxfId="2476" priority="848" stopIfTrue="1" operator="notEqual">
      <formula>AK16</formula>
    </cfRule>
    <cfRule type="expression" dxfId="2475" priority="849" stopIfTrue="1">
      <formula>$N$7=9</formula>
    </cfRule>
  </conditionalFormatting>
  <conditionalFormatting sqref="W30">
    <cfRule type="cellIs" dxfId="2474" priority="846" stopIfTrue="1" operator="notEqual">
      <formula>AJ16</formula>
    </cfRule>
    <cfRule type="expression" dxfId="2473" priority="847" stopIfTrue="1">
      <formula>$N$7=9</formula>
    </cfRule>
  </conditionalFormatting>
  <conditionalFormatting sqref="AJ18">
    <cfRule type="cellIs" dxfId="2472" priority="844" stopIfTrue="1" operator="notEqual">
      <formula>Y30</formula>
    </cfRule>
    <cfRule type="expression" dxfId="2471" priority="845" stopIfTrue="1">
      <formula>$N$7=11</formula>
    </cfRule>
  </conditionalFormatting>
  <conditionalFormatting sqref="AK18">
    <cfRule type="cellIs" dxfId="2470" priority="842" stopIfTrue="1" operator="notEqual">
      <formula>X30</formula>
    </cfRule>
    <cfRule type="expression" dxfId="2469" priority="843" stopIfTrue="1">
      <formula>$N$7=11</formula>
    </cfRule>
  </conditionalFormatting>
  <conditionalFormatting sqref="AH20">
    <cfRule type="cellIs" dxfId="2468" priority="840" stopIfTrue="1" operator="notEqual">
      <formula>AA28</formula>
    </cfRule>
    <cfRule type="expression" dxfId="2467" priority="841" stopIfTrue="1">
      <formula>$N$7=6</formula>
    </cfRule>
  </conditionalFormatting>
  <conditionalFormatting sqref="AI20">
    <cfRule type="cellIs" dxfId="2466" priority="838" stopIfTrue="1" operator="notEqual">
      <formula>Z28</formula>
    </cfRule>
    <cfRule type="expression" dxfId="2465" priority="839" stopIfTrue="1">
      <formula>$N$7=6</formula>
    </cfRule>
  </conditionalFormatting>
  <conditionalFormatting sqref="AF22">
    <cfRule type="cellIs" dxfId="2464" priority="836" stopIfTrue="1" operator="notEqual">
      <formula>AC26</formula>
    </cfRule>
    <cfRule type="expression" dxfId="2463" priority="837" stopIfTrue="1">
      <formula>$N$7=6</formula>
    </cfRule>
  </conditionalFormatting>
  <conditionalFormatting sqref="AG22">
    <cfRule type="cellIs" dxfId="2462" priority="834" stopIfTrue="1" operator="notEqual">
      <formula>AB26</formula>
    </cfRule>
    <cfRule type="expression" dxfId="2461" priority="835" stopIfTrue="1">
      <formula>$N$7=6</formula>
    </cfRule>
  </conditionalFormatting>
  <conditionalFormatting sqref="AB26">
    <cfRule type="cellIs" dxfId="2460" priority="832" stopIfTrue="1" operator="notEqual">
      <formula>AG22</formula>
    </cfRule>
    <cfRule type="expression" dxfId="2459" priority="833" stopIfTrue="1">
      <formula>$N$7=6</formula>
    </cfRule>
  </conditionalFormatting>
  <conditionalFormatting sqref="AC26">
    <cfRule type="cellIs" dxfId="2458" priority="830" stopIfTrue="1" operator="notEqual">
      <formula>AF22</formula>
    </cfRule>
    <cfRule type="expression" dxfId="2457" priority="831" stopIfTrue="1">
      <formula>$N$7=6</formula>
    </cfRule>
  </conditionalFormatting>
  <conditionalFormatting sqref="Z28">
    <cfRule type="cellIs" dxfId="2456" priority="828" stopIfTrue="1" operator="notEqual">
      <formula>AI20</formula>
    </cfRule>
    <cfRule type="expression" dxfId="2455" priority="829" stopIfTrue="1">
      <formula>$N$7=6</formula>
    </cfRule>
  </conditionalFormatting>
  <conditionalFormatting sqref="AA28">
    <cfRule type="cellIs" dxfId="2454" priority="826" stopIfTrue="1" operator="notEqual">
      <formula>AH20</formula>
    </cfRule>
    <cfRule type="expression" dxfId="2453" priority="827" stopIfTrue="1">
      <formula>$N$7=6</formula>
    </cfRule>
  </conditionalFormatting>
  <conditionalFormatting sqref="X30">
    <cfRule type="cellIs" dxfId="2452" priority="824" stopIfTrue="1" operator="notEqual">
      <formula>AK18</formula>
    </cfRule>
    <cfRule type="expression" dxfId="2451" priority="825" stopIfTrue="1">
      <formula>$N$7=11</formula>
    </cfRule>
  </conditionalFormatting>
  <conditionalFormatting sqref="Y30">
    <cfRule type="cellIs" dxfId="2450" priority="822" stopIfTrue="1" operator="notEqual">
      <formula>AJ18</formula>
    </cfRule>
    <cfRule type="expression" dxfId="2449" priority="823" stopIfTrue="1">
      <formula>$N$7=11</formula>
    </cfRule>
  </conditionalFormatting>
  <conditionalFormatting sqref="P8">
    <cfRule type="cellIs" dxfId="2448" priority="820" stopIfTrue="1" operator="notEqual">
      <formula>O10</formula>
    </cfRule>
    <cfRule type="expression" dxfId="2447" priority="821" stopIfTrue="1">
      <formula>$N$7=2</formula>
    </cfRule>
  </conditionalFormatting>
  <conditionalFormatting sqref="Q8">
    <cfRule type="cellIs" dxfId="2446" priority="818" stopIfTrue="1" operator="notEqual">
      <formula>N10</formula>
    </cfRule>
    <cfRule type="expression" dxfId="2445" priority="819" stopIfTrue="1">
      <formula>$N$7=2</formula>
    </cfRule>
  </conditionalFormatting>
  <conditionalFormatting sqref="N10">
    <cfRule type="cellIs" dxfId="2444" priority="816" stopIfTrue="1" operator="notEqual">
      <formula>Q8</formula>
    </cfRule>
    <cfRule type="expression" dxfId="2443" priority="817" stopIfTrue="1">
      <formula>$N$7=2</formula>
    </cfRule>
  </conditionalFormatting>
  <conditionalFormatting sqref="O10">
    <cfRule type="cellIs" dxfId="2442" priority="814" stopIfTrue="1" operator="notEqual">
      <formula>P8</formula>
    </cfRule>
    <cfRule type="expression" dxfId="2441" priority="815" stopIfTrue="1">
      <formula>$N$7=2</formula>
    </cfRule>
  </conditionalFormatting>
  <conditionalFormatting sqref="R8">
    <cfRule type="cellIs" dxfId="2440" priority="812" stopIfTrue="1" operator="notEqual">
      <formula>O12</formula>
    </cfRule>
    <cfRule type="expression" dxfId="2439" priority="813" stopIfTrue="1">
      <formula>$N$7=3</formula>
    </cfRule>
  </conditionalFormatting>
  <conditionalFormatting sqref="S8">
    <cfRule type="cellIs" dxfId="2438" priority="810" stopIfTrue="1" operator="notEqual">
      <formula>N12</formula>
    </cfRule>
    <cfRule type="expression" dxfId="2437" priority="811" stopIfTrue="1">
      <formula>$N$7=3</formula>
    </cfRule>
  </conditionalFormatting>
  <conditionalFormatting sqref="N12">
    <cfRule type="cellIs" dxfId="2436" priority="808" stopIfTrue="1" operator="notEqual">
      <formula>S8</formula>
    </cfRule>
    <cfRule type="expression" dxfId="2435" priority="809" stopIfTrue="1">
      <formula>$N$7=3</formula>
    </cfRule>
  </conditionalFormatting>
  <conditionalFormatting sqref="O12">
    <cfRule type="cellIs" dxfId="2434" priority="806" stopIfTrue="1" operator="notEqual">
      <formula>R8</formula>
    </cfRule>
    <cfRule type="expression" dxfId="2433" priority="807" stopIfTrue="1">
      <formula>$N$7=3</formula>
    </cfRule>
  </conditionalFormatting>
  <conditionalFormatting sqref="AJ20">
    <cfRule type="cellIs" dxfId="2432" priority="804" stopIfTrue="1" operator="notEqual">
      <formula>AA30</formula>
    </cfRule>
    <cfRule type="expression" dxfId="2431" priority="805" stopIfTrue="1">
      <formula>$N$7=2</formula>
    </cfRule>
  </conditionalFormatting>
  <conditionalFormatting sqref="AK20">
    <cfRule type="cellIs" dxfId="2430" priority="802" stopIfTrue="1" operator="notEqual">
      <formula>Z30</formula>
    </cfRule>
    <cfRule type="expression" dxfId="2429" priority="803" stopIfTrue="1">
      <formula>$N$7=2</formula>
    </cfRule>
  </conditionalFormatting>
  <conditionalFormatting sqref="AH22">
    <cfRule type="cellIs" dxfId="2428" priority="800" stopIfTrue="1" operator="notEqual">
      <formula>AC28</formula>
    </cfRule>
    <cfRule type="expression" dxfId="2427" priority="801" stopIfTrue="1">
      <formula>$N$7=7</formula>
    </cfRule>
  </conditionalFormatting>
  <conditionalFormatting sqref="AI22">
    <cfRule type="cellIs" dxfId="2426" priority="798" stopIfTrue="1" operator="notEqual">
      <formula>AB28</formula>
    </cfRule>
    <cfRule type="expression" dxfId="2425" priority="799" stopIfTrue="1">
      <formula>$N$7=7</formula>
    </cfRule>
  </conditionalFormatting>
  <conditionalFormatting sqref="AF24">
    <cfRule type="cellIs" dxfId="2424" priority="796" stopIfTrue="1" operator="notEqual">
      <formula>AE26</formula>
    </cfRule>
    <cfRule type="expression" dxfId="2423" priority="797" stopIfTrue="1">
      <formula>$N$7=7</formula>
    </cfRule>
  </conditionalFormatting>
  <conditionalFormatting sqref="AG24">
    <cfRule type="cellIs" dxfId="2422" priority="794" stopIfTrue="1" operator="notEqual">
      <formula>AD26</formula>
    </cfRule>
    <cfRule type="expression" dxfId="2421" priority="795" stopIfTrue="1">
      <formula>$N$7=7</formula>
    </cfRule>
  </conditionalFormatting>
  <conditionalFormatting sqref="AD26">
    <cfRule type="cellIs" dxfId="2420" priority="792" stopIfTrue="1" operator="notEqual">
      <formula>AG24</formula>
    </cfRule>
    <cfRule type="expression" dxfId="2419" priority="793" stopIfTrue="1">
      <formula>$N$7=7</formula>
    </cfRule>
  </conditionalFormatting>
  <conditionalFormatting sqref="AE26">
    <cfRule type="cellIs" dxfId="2418" priority="790" stopIfTrue="1" operator="notEqual">
      <formula>AF24</formula>
    </cfRule>
    <cfRule type="expression" dxfId="2417" priority="791" stopIfTrue="1">
      <formula>$N$7=7</formula>
    </cfRule>
  </conditionalFormatting>
  <conditionalFormatting sqref="AB28">
    <cfRule type="cellIs" dxfId="2416" priority="788" stopIfTrue="1" operator="notEqual">
      <formula>AI22</formula>
    </cfRule>
    <cfRule type="expression" dxfId="2415" priority="789" stopIfTrue="1">
      <formula>$N$7=7</formula>
    </cfRule>
  </conditionalFormatting>
  <conditionalFormatting sqref="AC28">
    <cfRule type="cellIs" dxfId="2414" priority="786" stopIfTrue="1" operator="notEqual">
      <formula>AH22</formula>
    </cfRule>
    <cfRule type="expression" dxfId="2413" priority="787" stopIfTrue="1">
      <formula>$N$7=7</formula>
    </cfRule>
  </conditionalFormatting>
  <conditionalFormatting sqref="Z30">
    <cfRule type="cellIs" dxfId="2412" priority="784" stopIfTrue="1" operator="notEqual">
      <formula>AK20</formula>
    </cfRule>
    <cfRule type="expression" dxfId="2411" priority="785" stopIfTrue="1">
      <formula>$N$7=2</formula>
    </cfRule>
  </conditionalFormatting>
  <conditionalFormatting sqref="AA30">
    <cfRule type="cellIs" dxfId="2410" priority="782" stopIfTrue="1" operator="notEqual">
      <formula>AJ20</formula>
    </cfRule>
    <cfRule type="expression" dxfId="2409" priority="783" stopIfTrue="1">
      <formula>$N$7=2</formula>
    </cfRule>
  </conditionalFormatting>
  <conditionalFormatting sqref="AJ22">
    <cfRule type="cellIs" dxfId="2408" priority="780" stopIfTrue="1" operator="notEqual">
      <formula>AC30</formula>
    </cfRule>
    <cfRule type="expression" dxfId="2407" priority="781" stopIfTrue="1">
      <formula>$N$7=4</formula>
    </cfRule>
  </conditionalFormatting>
  <conditionalFormatting sqref="AK22">
    <cfRule type="cellIs" dxfId="2406" priority="778" stopIfTrue="1" operator="notEqual">
      <formula>AB30</formula>
    </cfRule>
    <cfRule type="expression" dxfId="2405" priority="779" stopIfTrue="1">
      <formula>$N$7=4</formula>
    </cfRule>
  </conditionalFormatting>
  <conditionalFormatting sqref="AH24">
    <cfRule type="cellIs" dxfId="2404" priority="776" stopIfTrue="1" operator="notEqual">
      <formula>AE28</formula>
    </cfRule>
    <cfRule type="expression" dxfId="2403" priority="777" stopIfTrue="1">
      <formula>$N$7=8</formula>
    </cfRule>
  </conditionalFormatting>
  <conditionalFormatting sqref="AI24">
    <cfRule type="cellIs" dxfId="2402" priority="774" stopIfTrue="1" operator="notEqual">
      <formula>AD28</formula>
    </cfRule>
    <cfRule type="expression" dxfId="2401" priority="775" stopIfTrue="1">
      <formula>$N$7=8</formula>
    </cfRule>
  </conditionalFormatting>
  <conditionalFormatting sqref="AD28">
    <cfRule type="cellIs" dxfId="2400" priority="772" stopIfTrue="1" operator="notEqual">
      <formula>AI24</formula>
    </cfRule>
    <cfRule type="expression" dxfId="2399" priority="773" stopIfTrue="1">
      <formula>$N$7=8</formula>
    </cfRule>
  </conditionalFormatting>
  <conditionalFormatting sqref="AE28">
    <cfRule type="cellIs" dxfId="2398" priority="770" stopIfTrue="1" operator="notEqual">
      <formula>AH24</formula>
    </cfRule>
    <cfRule type="expression" dxfId="2397" priority="771" stopIfTrue="1">
      <formula>$N$7=8</formula>
    </cfRule>
  </conditionalFormatting>
  <conditionalFormatting sqref="AB30">
    <cfRule type="cellIs" dxfId="2396" priority="768" stopIfTrue="1" operator="notEqual">
      <formula>AK22</formula>
    </cfRule>
    <cfRule type="expression" dxfId="2395" priority="769" stopIfTrue="1">
      <formula>$N$7=4</formula>
    </cfRule>
  </conditionalFormatting>
  <conditionalFormatting sqref="AC30">
    <cfRule type="cellIs" dxfId="2394" priority="766" stopIfTrue="1" operator="notEqual">
      <formula>AJ22</formula>
    </cfRule>
    <cfRule type="expression" dxfId="2393" priority="767" stopIfTrue="1">
      <formula>$N$7=4</formula>
    </cfRule>
  </conditionalFormatting>
  <conditionalFormatting sqref="T8">
    <cfRule type="cellIs" dxfId="2392" priority="764" stopIfTrue="1" operator="notEqual">
      <formula>O14</formula>
    </cfRule>
    <cfRule type="expression" dxfId="2391" priority="765" stopIfTrue="1">
      <formula>$N$7=4</formula>
    </cfRule>
  </conditionalFormatting>
  <conditionalFormatting sqref="U8">
    <cfRule type="cellIs" dxfId="2390" priority="762" stopIfTrue="1" operator="notEqual">
      <formula>N14</formula>
    </cfRule>
    <cfRule type="expression" dxfId="2389" priority="763" stopIfTrue="1">
      <formula>$N$7=4</formula>
    </cfRule>
  </conditionalFormatting>
  <conditionalFormatting sqref="R10">
    <cfRule type="cellIs" dxfId="2388" priority="760" stopIfTrue="1" operator="notEqual">
      <formula>Q12</formula>
    </cfRule>
    <cfRule type="expression" dxfId="2387" priority="761" stopIfTrue="1">
      <formula>$N$7=4</formula>
    </cfRule>
  </conditionalFormatting>
  <conditionalFormatting sqref="S10">
    <cfRule type="cellIs" dxfId="2386" priority="758" stopIfTrue="1" operator="notEqual">
      <formula>P12</formula>
    </cfRule>
    <cfRule type="expression" dxfId="2385" priority="759" stopIfTrue="1">
      <formula>$N$7=4</formula>
    </cfRule>
  </conditionalFormatting>
  <conditionalFormatting sqref="P12">
    <cfRule type="cellIs" dxfId="2384" priority="756" stopIfTrue="1" operator="notEqual">
      <formula>S10</formula>
    </cfRule>
    <cfRule type="expression" dxfId="2383" priority="757" stopIfTrue="1">
      <formula>$N$7=4</formula>
    </cfRule>
  </conditionalFormatting>
  <conditionalFormatting sqref="Q12">
    <cfRule type="cellIs" dxfId="2382" priority="754" stopIfTrue="1" operator="notEqual">
      <formula>R10</formula>
    </cfRule>
    <cfRule type="expression" dxfId="2381" priority="755" stopIfTrue="1">
      <formula>$N$7=4</formula>
    </cfRule>
  </conditionalFormatting>
  <conditionalFormatting sqref="N14">
    <cfRule type="cellIs" dxfId="2380" priority="752" stopIfTrue="1" operator="notEqual">
      <formula>U8</formula>
    </cfRule>
    <cfRule type="expression" dxfId="2379" priority="753" stopIfTrue="1">
      <formula>$N$7=4</formula>
    </cfRule>
  </conditionalFormatting>
  <conditionalFormatting sqref="O14">
    <cfRule type="cellIs" dxfId="2378" priority="750" stopIfTrue="1" operator="notEqual">
      <formula>T8</formula>
    </cfRule>
    <cfRule type="expression" dxfId="2377" priority="751" stopIfTrue="1">
      <formula>$N$7=4</formula>
    </cfRule>
  </conditionalFormatting>
  <conditionalFormatting sqref="V8">
    <cfRule type="cellIs" dxfId="2376" priority="748" stopIfTrue="1" operator="notEqual">
      <formula>O16</formula>
    </cfRule>
    <cfRule type="expression" dxfId="2375" priority="749" stopIfTrue="1">
      <formula>$N$7=5</formula>
    </cfRule>
  </conditionalFormatting>
  <conditionalFormatting sqref="W8">
    <cfRule type="cellIs" dxfId="2374" priority="746" stopIfTrue="1" operator="notEqual">
      <formula>N16</formula>
    </cfRule>
    <cfRule type="expression" dxfId="2373" priority="747" stopIfTrue="1">
      <formula>$N$7=5</formula>
    </cfRule>
  </conditionalFormatting>
  <conditionalFormatting sqref="T10">
    <cfRule type="cellIs" dxfId="2372" priority="744" stopIfTrue="1" operator="notEqual">
      <formula>Q14</formula>
    </cfRule>
    <cfRule type="expression" dxfId="2371" priority="745" stopIfTrue="1">
      <formula>$N$7=5</formula>
    </cfRule>
  </conditionalFormatting>
  <conditionalFormatting sqref="U10">
    <cfRule type="cellIs" dxfId="2370" priority="742" stopIfTrue="1" operator="notEqual">
      <formula>P14</formula>
    </cfRule>
    <cfRule type="expression" dxfId="2369" priority="743" stopIfTrue="1">
      <formula>$N$7=5</formula>
    </cfRule>
  </conditionalFormatting>
  <conditionalFormatting sqref="P14">
    <cfRule type="cellIs" dxfId="2368" priority="740" stopIfTrue="1" operator="notEqual">
      <formula>U10</formula>
    </cfRule>
    <cfRule type="expression" dxfId="2367" priority="741" stopIfTrue="1">
      <formula>$N$7=5</formula>
    </cfRule>
  </conditionalFormatting>
  <conditionalFormatting sqref="Q14">
    <cfRule type="cellIs" dxfId="2366" priority="738" stopIfTrue="1" operator="notEqual">
      <formula>T10</formula>
    </cfRule>
    <cfRule type="expression" dxfId="2365" priority="739" stopIfTrue="1">
      <formula>$N$7=5</formula>
    </cfRule>
  </conditionalFormatting>
  <conditionalFormatting sqref="N16">
    <cfRule type="cellIs" dxfId="2364" priority="736" stopIfTrue="1" operator="notEqual">
      <formula>W8</formula>
    </cfRule>
    <cfRule type="expression" dxfId="2363" priority="737" stopIfTrue="1">
      <formula>$N$7=5</formula>
    </cfRule>
  </conditionalFormatting>
  <conditionalFormatting sqref="O16">
    <cfRule type="cellIs" dxfId="2362" priority="734" stopIfTrue="1" operator="notEqual">
      <formula>V8</formula>
    </cfRule>
    <cfRule type="expression" dxfId="2361" priority="735" stopIfTrue="1">
      <formula>$N$7=5</formula>
    </cfRule>
  </conditionalFormatting>
  <conditionalFormatting sqref="AJ24">
    <cfRule type="cellIs" dxfId="2360" priority="732" stopIfTrue="1" operator="notEqual">
      <formula>AE30</formula>
    </cfRule>
    <cfRule type="expression" dxfId="2359" priority="733" stopIfTrue="1">
      <formula>$N$7=6</formula>
    </cfRule>
  </conditionalFormatting>
  <conditionalFormatting sqref="AK24">
    <cfRule type="cellIs" dxfId="2358" priority="730" stopIfTrue="1" operator="notEqual">
      <formula>AD30</formula>
    </cfRule>
    <cfRule type="expression" dxfId="2357" priority="731" stopIfTrue="1">
      <formula>$N$7=6</formula>
    </cfRule>
  </conditionalFormatting>
  <conditionalFormatting sqref="AH26">
    <cfRule type="cellIs" dxfId="2356" priority="728" stopIfTrue="1" operator="notEqual">
      <formula>AG28</formula>
    </cfRule>
    <cfRule type="expression" dxfId="2355" priority="729" stopIfTrue="1">
      <formula>$N$7=9</formula>
    </cfRule>
  </conditionalFormatting>
  <conditionalFormatting sqref="AI26">
    <cfRule type="cellIs" dxfId="2354" priority="726" stopIfTrue="1" operator="notEqual">
      <formula>AF28</formula>
    </cfRule>
    <cfRule type="expression" dxfId="2353" priority="727" stopIfTrue="1">
      <formula>$N$7=9</formula>
    </cfRule>
  </conditionalFormatting>
  <conditionalFormatting sqref="AF28">
    <cfRule type="cellIs" dxfId="2352" priority="724" stopIfTrue="1" operator="notEqual">
      <formula>AI26</formula>
    </cfRule>
    <cfRule type="expression" dxfId="2351" priority="725" stopIfTrue="1">
      <formula>$N$7=9</formula>
    </cfRule>
  </conditionalFormatting>
  <conditionalFormatting sqref="AG28">
    <cfRule type="cellIs" dxfId="2350" priority="722" stopIfTrue="1" operator="notEqual">
      <formula>AH26</formula>
    </cfRule>
    <cfRule type="expression" dxfId="2349" priority="723" stopIfTrue="1">
      <formula>$N$7=9</formula>
    </cfRule>
  </conditionalFormatting>
  <conditionalFormatting sqref="AD30">
    <cfRule type="cellIs" dxfId="2348" priority="720" stopIfTrue="1" operator="notEqual">
      <formula>AK24</formula>
    </cfRule>
    <cfRule type="expression" dxfId="2347" priority="721" stopIfTrue="1">
      <formula>$N$7=6</formula>
    </cfRule>
  </conditionalFormatting>
  <conditionalFormatting sqref="AE30">
    <cfRule type="cellIs" dxfId="2346" priority="718" stopIfTrue="1" operator="notEqual">
      <formula>AJ24</formula>
    </cfRule>
    <cfRule type="expression" dxfId="2345" priority="719" stopIfTrue="1">
      <formula>$N$7=6</formula>
    </cfRule>
  </conditionalFormatting>
  <conditionalFormatting sqref="X8">
    <cfRule type="cellIs" dxfId="2344" priority="716" stopIfTrue="1" operator="notEqual">
      <formula>O18</formula>
    </cfRule>
    <cfRule type="expression" dxfId="2343" priority="717" stopIfTrue="1">
      <formula>$N$7=6</formula>
    </cfRule>
  </conditionalFormatting>
  <conditionalFormatting sqref="Y8">
    <cfRule type="cellIs" dxfId="2342" priority="714" stopIfTrue="1" operator="notEqual">
      <formula>N18</formula>
    </cfRule>
    <cfRule type="expression" dxfId="2341" priority="715" stopIfTrue="1">
      <formula>$N$7=6</formula>
    </cfRule>
  </conditionalFormatting>
  <conditionalFormatting sqref="V10">
    <cfRule type="cellIs" dxfId="2340" priority="712" stopIfTrue="1" operator="notEqual">
      <formula>Q16</formula>
    </cfRule>
    <cfRule type="expression" dxfId="2339" priority="713" stopIfTrue="1">
      <formula>$N$7=6</formula>
    </cfRule>
  </conditionalFormatting>
  <conditionalFormatting sqref="W10">
    <cfRule type="cellIs" dxfId="2338" priority="710" stopIfTrue="1" operator="notEqual">
      <formula>P16</formula>
    </cfRule>
    <cfRule type="expression" dxfId="2337" priority="711" stopIfTrue="1">
      <formula>$N$7=6</formula>
    </cfRule>
  </conditionalFormatting>
  <conditionalFormatting sqref="T12">
    <cfRule type="cellIs" dxfId="2336" priority="708" stopIfTrue="1" operator="notEqual">
      <formula>S14</formula>
    </cfRule>
    <cfRule type="expression" dxfId="2335" priority="709" stopIfTrue="1">
      <formula>$N$7=6</formula>
    </cfRule>
  </conditionalFormatting>
  <conditionalFormatting sqref="U12">
    <cfRule type="cellIs" dxfId="2334" priority="706" stopIfTrue="1" operator="notEqual">
      <formula>R14</formula>
    </cfRule>
    <cfRule type="expression" dxfId="2333" priority="707" stopIfTrue="1">
      <formula>$N$7=6</formula>
    </cfRule>
  </conditionalFormatting>
  <conditionalFormatting sqref="R14">
    <cfRule type="cellIs" dxfId="2332" priority="704" stopIfTrue="1" operator="notEqual">
      <formula>U12</formula>
    </cfRule>
    <cfRule type="expression" dxfId="2331" priority="705" stopIfTrue="1">
      <formula>$N$7=6</formula>
    </cfRule>
  </conditionalFormatting>
  <conditionalFormatting sqref="S14">
    <cfRule type="cellIs" dxfId="2330" priority="702" stopIfTrue="1" operator="notEqual">
      <formula>T12</formula>
    </cfRule>
    <cfRule type="expression" dxfId="2329" priority="703" stopIfTrue="1">
      <formula>$N$7=6</formula>
    </cfRule>
  </conditionalFormatting>
  <conditionalFormatting sqref="P16">
    <cfRule type="cellIs" dxfId="2328" priority="700" stopIfTrue="1" operator="notEqual">
      <formula>W10</formula>
    </cfRule>
    <cfRule type="expression" dxfId="2327" priority="701" stopIfTrue="1">
      <formula>$N$7=6</formula>
    </cfRule>
  </conditionalFormatting>
  <conditionalFormatting sqref="Q16">
    <cfRule type="cellIs" dxfId="2326" priority="698" stopIfTrue="1" operator="notEqual">
      <formula>V10</formula>
    </cfRule>
    <cfRule type="expression" dxfId="2325" priority="699" stopIfTrue="1">
      <formula>$N$7=6</formula>
    </cfRule>
  </conditionalFormatting>
  <conditionalFormatting sqref="N18">
    <cfRule type="cellIs" dxfId="2324" priority="696" stopIfTrue="1" operator="notEqual">
      <formula>Y8</formula>
    </cfRule>
    <cfRule type="expression" dxfId="2323" priority="697" stopIfTrue="1">
      <formula>$N$7=6</formula>
    </cfRule>
  </conditionalFormatting>
  <conditionalFormatting sqref="O18">
    <cfRule type="cellIs" dxfId="2322" priority="694" stopIfTrue="1" operator="notEqual">
      <formula>X8</formula>
    </cfRule>
    <cfRule type="expression" dxfId="2321" priority="695" stopIfTrue="1">
      <formula>$N$7=6</formula>
    </cfRule>
  </conditionalFormatting>
  <conditionalFormatting sqref="AJ26">
    <cfRule type="cellIs" dxfId="2320" priority="692" stopIfTrue="1" operator="notEqual">
      <formula>AG30</formula>
    </cfRule>
    <cfRule type="expression" dxfId="2319" priority="693" stopIfTrue="1">
      <formula>$N$7=8</formula>
    </cfRule>
  </conditionalFormatting>
  <conditionalFormatting sqref="AK26">
    <cfRule type="cellIs" dxfId="2318" priority="690" stopIfTrue="1" operator="notEqual">
      <formula>AF30</formula>
    </cfRule>
    <cfRule type="expression" dxfId="2317" priority="691" stopIfTrue="1">
      <formula>$N$7=8</formula>
    </cfRule>
  </conditionalFormatting>
  <conditionalFormatting sqref="AF30">
    <cfRule type="cellIs" dxfId="2316" priority="688" stopIfTrue="1" operator="notEqual">
      <formula>AK26</formula>
    </cfRule>
    <cfRule type="expression" dxfId="2315" priority="689" stopIfTrue="1">
      <formula>$N$7=8</formula>
    </cfRule>
  </conditionalFormatting>
  <conditionalFormatting sqref="AG30">
    <cfRule type="cellIs" dxfId="2314" priority="686" stopIfTrue="1" operator="notEqual">
      <formula>AJ26</formula>
    </cfRule>
    <cfRule type="expression" dxfId="2313" priority="687" stopIfTrue="1">
      <formula>$N$7=8</formula>
    </cfRule>
  </conditionalFormatting>
  <conditionalFormatting sqref="Z8">
    <cfRule type="cellIs" dxfId="2312" priority="684" stopIfTrue="1" operator="notEqual">
      <formula>O20</formula>
    </cfRule>
    <cfRule type="expression" dxfId="2311" priority="685" stopIfTrue="1">
      <formula>$N$7=7</formula>
    </cfRule>
  </conditionalFormatting>
  <conditionalFormatting sqref="AA8">
    <cfRule type="cellIs" dxfId="2310" priority="682" stopIfTrue="1" operator="notEqual">
      <formula>N20</formula>
    </cfRule>
    <cfRule type="expression" dxfId="2309" priority="683" stopIfTrue="1">
      <formula>$N$7=7</formula>
    </cfRule>
  </conditionalFormatting>
  <conditionalFormatting sqref="X10">
    <cfRule type="cellIs" dxfId="2308" priority="680" stopIfTrue="1" operator="notEqual">
      <formula>Q18</formula>
    </cfRule>
    <cfRule type="expression" dxfId="2307" priority="681" stopIfTrue="1">
      <formula>$N$7=7</formula>
    </cfRule>
  </conditionalFormatting>
  <conditionalFormatting sqref="Y10">
    <cfRule type="cellIs" dxfId="2306" priority="678" stopIfTrue="1" operator="notEqual">
      <formula>P18</formula>
    </cfRule>
    <cfRule type="expression" dxfId="2305" priority="679" stopIfTrue="1">
      <formula>$N$7=7</formula>
    </cfRule>
  </conditionalFormatting>
  <conditionalFormatting sqref="V12">
    <cfRule type="cellIs" dxfId="2304" priority="676" stopIfTrue="1" operator="notEqual">
      <formula>S16</formula>
    </cfRule>
    <cfRule type="expression" dxfId="2303" priority="677" stopIfTrue="1">
      <formula>$N$7=7</formula>
    </cfRule>
  </conditionalFormatting>
  <conditionalFormatting sqref="W12">
    <cfRule type="cellIs" dxfId="2302" priority="674" stopIfTrue="1" operator="notEqual">
      <formula>R16</formula>
    </cfRule>
    <cfRule type="expression" dxfId="2301" priority="675" stopIfTrue="1">
      <formula>$N$7=7</formula>
    </cfRule>
  </conditionalFormatting>
  <conditionalFormatting sqref="R16">
    <cfRule type="cellIs" dxfId="2300" priority="672" stopIfTrue="1" operator="notEqual">
      <formula>W12</formula>
    </cfRule>
    <cfRule type="expression" dxfId="2299" priority="673" stopIfTrue="1">
      <formula>$N$7=7</formula>
    </cfRule>
  </conditionalFormatting>
  <conditionalFormatting sqref="S16">
    <cfRule type="cellIs" dxfId="2298" priority="670" stopIfTrue="1" operator="notEqual">
      <formula>V12</formula>
    </cfRule>
    <cfRule type="expression" dxfId="2297" priority="671" stopIfTrue="1">
      <formula>$N$7=7</formula>
    </cfRule>
  </conditionalFormatting>
  <conditionalFormatting sqref="P18">
    <cfRule type="cellIs" dxfId="2296" priority="668" stopIfTrue="1" operator="notEqual">
      <formula>Y10</formula>
    </cfRule>
    <cfRule type="expression" dxfId="2295" priority="669" stopIfTrue="1">
      <formula>$N$7=7</formula>
    </cfRule>
  </conditionalFormatting>
  <conditionalFormatting sqref="Q18">
    <cfRule type="cellIs" dxfId="2294" priority="666" stopIfTrue="1" operator="notEqual">
      <formula>X10</formula>
    </cfRule>
    <cfRule type="expression" dxfId="2293" priority="667" stopIfTrue="1">
      <formula>$N$7=7</formula>
    </cfRule>
  </conditionalFormatting>
  <conditionalFormatting sqref="N20">
    <cfRule type="cellIs" dxfId="2292" priority="664" stopIfTrue="1" operator="notEqual">
      <formula>AA8</formula>
    </cfRule>
    <cfRule type="expression" dxfId="2291" priority="665" stopIfTrue="1">
      <formula>$N$7=7</formula>
    </cfRule>
  </conditionalFormatting>
  <conditionalFormatting sqref="O20">
    <cfRule type="cellIs" dxfId="2290" priority="662" stopIfTrue="1" operator="notEqual">
      <formula>Z8</formula>
    </cfRule>
    <cfRule type="expression" dxfId="2289" priority="663" stopIfTrue="1">
      <formula>$N$7=7</formula>
    </cfRule>
  </conditionalFormatting>
  <conditionalFormatting sqref="AJ28">
    <cfRule type="cellIs" dxfId="2288" priority="660" stopIfTrue="1" operator="notEqual">
      <formula>AI30</formula>
    </cfRule>
    <cfRule type="expression" dxfId="2287" priority="661" stopIfTrue="1">
      <formula>$N$7=10</formula>
    </cfRule>
  </conditionalFormatting>
  <conditionalFormatting sqref="AK28">
    <cfRule type="cellIs" dxfId="2286" priority="658" stopIfTrue="1" operator="notEqual">
      <formula>AH30</formula>
    </cfRule>
    <cfRule type="expression" dxfId="2285" priority="659" stopIfTrue="1">
      <formula>$N$7=10</formula>
    </cfRule>
  </conditionalFormatting>
  <conditionalFormatting sqref="AH30">
    <cfRule type="cellIs" dxfId="2284" priority="656" stopIfTrue="1" operator="notEqual">
      <formula>AK28</formula>
    </cfRule>
    <cfRule type="expression" dxfId="2283" priority="657" stopIfTrue="1">
      <formula>$N$7=10</formula>
    </cfRule>
  </conditionalFormatting>
  <conditionalFormatting sqref="AI30">
    <cfRule type="cellIs" dxfId="2282" priority="654" stopIfTrue="1" operator="notEqual">
      <formula>AJ28</formula>
    </cfRule>
    <cfRule type="expression" dxfId="2281" priority="655" stopIfTrue="1">
      <formula>$N$7=10</formula>
    </cfRule>
  </conditionalFormatting>
  <conditionalFormatting sqref="O8">
    <cfRule type="cellIs" dxfId="2280" priority="653" stopIfTrue="1" operator="notEqual">
      <formula>XER38</formula>
    </cfRule>
  </conditionalFormatting>
  <conditionalFormatting sqref="AB8">
    <cfRule type="cellIs" dxfId="2279" priority="651" stopIfTrue="1" operator="notEqual">
      <formula>O22</formula>
    </cfRule>
    <cfRule type="expression" dxfId="2278" priority="652" stopIfTrue="1">
      <formula>$N$7=8</formula>
    </cfRule>
  </conditionalFormatting>
  <conditionalFormatting sqref="AC8">
    <cfRule type="cellIs" dxfId="2277" priority="649" stopIfTrue="1" operator="notEqual">
      <formula>N22</formula>
    </cfRule>
    <cfRule type="expression" dxfId="2276" priority="650" stopIfTrue="1">
      <formula>$N$7=8</formula>
    </cfRule>
  </conditionalFormatting>
  <conditionalFormatting sqref="N22">
    <cfRule type="cellIs" dxfId="2275" priority="647" stopIfTrue="1" operator="notEqual">
      <formula>AC8</formula>
    </cfRule>
    <cfRule type="expression" dxfId="2274" priority="648" stopIfTrue="1">
      <formula>$N$7=8</formula>
    </cfRule>
  </conditionalFormatting>
  <conditionalFormatting sqref="O22">
    <cfRule type="cellIs" dxfId="2273" priority="645" stopIfTrue="1" operator="notEqual">
      <formula>AB8</formula>
    </cfRule>
    <cfRule type="expression" dxfId="2272" priority="646" stopIfTrue="1">
      <formula>$N$7=8</formula>
    </cfRule>
  </conditionalFormatting>
  <conditionalFormatting sqref="Z10">
    <cfRule type="cellIs" dxfId="2271" priority="643" stopIfTrue="1" operator="notEqual">
      <formula>Q20</formula>
    </cfRule>
    <cfRule type="expression" dxfId="2270" priority="644" stopIfTrue="1">
      <formula>$N$7=8</formula>
    </cfRule>
  </conditionalFormatting>
  <conditionalFormatting sqref="AA10">
    <cfRule type="cellIs" dxfId="2269" priority="641" stopIfTrue="1" operator="notEqual">
      <formula>P20</formula>
    </cfRule>
    <cfRule type="expression" dxfId="2268" priority="642" stopIfTrue="1">
      <formula>$N$7=8</formula>
    </cfRule>
  </conditionalFormatting>
  <conditionalFormatting sqref="X12">
    <cfRule type="cellIs" dxfId="2267" priority="639" stopIfTrue="1" operator="notEqual">
      <formula>S18</formula>
    </cfRule>
    <cfRule type="expression" dxfId="2266" priority="640" stopIfTrue="1">
      <formula>$N$7=8</formula>
    </cfRule>
  </conditionalFormatting>
  <conditionalFormatting sqref="Y12">
    <cfRule type="cellIs" dxfId="2265" priority="637" stopIfTrue="1" operator="notEqual">
      <formula>R18</formula>
    </cfRule>
    <cfRule type="expression" dxfId="2264" priority="638" stopIfTrue="1">
      <formula>$N$7=8</formula>
    </cfRule>
  </conditionalFormatting>
  <conditionalFormatting sqref="V14">
    <cfRule type="cellIs" dxfId="2263" priority="635" stopIfTrue="1" operator="notEqual">
      <formula>U16</formula>
    </cfRule>
    <cfRule type="expression" dxfId="2262" priority="636" stopIfTrue="1">
      <formula>$N$7=8</formula>
    </cfRule>
  </conditionalFormatting>
  <conditionalFormatting sqref="W14">
    <cfRule type="cellIs" dxfId="2261" priority="633" stopIfTrue="1" operator="notEqual">
      <formula>T16</formula>
    </cfRule>
    <cfRule type="expression" dxfId="2260" priority="634" stopIfTrue="1">
      <formula>$N$7=8</formula>
    </cfRule>
  </conditionalFormatting>
  <conditionalFormatting sqref="T16">
    <cfRule type="cellIs" dxfId="2259" priority="631" stopIfTrue="1" operator="notEqual">
      <formula>W14</formula>
    </cfRule>
    <cfRule type="expression" dxfId="2258" priority="632" stopIfTrue="1">
      <formula>$N$7=8</formula>
    </cfRule>
  </conditionalFormatting>
  <conditionalFormatting sqref="U16">
    <cfRule type="cellIs" dxfId="2257" priority="629" stopIfTrue="1" operator="notEqual">
      <formula>V14</formula>
    </cfRule>
    <cfRule type="expression" dxfId="2256" priority="630" stopIfTrue="1">
      <formula>$N$7=8</formula>
    </cfRule>
  </conditionalFormatting>
  <conditionalFormatting sqref="R18">
    <cfRule type="cellIs" dxfId="2255" priority="627" stopIfTrue="1" operator="notEqual">
      <formula>Y12</formula>
    </cfRule>
    <cfRule type="expression" dxfId="2254" priority="628" stopIfTrue="1">
      <formula>$N$7=8</formula>
    </cfRule>
  </conditionalFormatting>
  <conditionalFormatting sqref="S18">
    <cfRule type="cellIs" dxfId="2253" priority="625" stopIfTrue="1" operator="notEqual">
      <formula>X12</formula>
    </cfRule>
    <cfRule type="expression" dxfId="2252" priority="626" stopIfTrue="1">
      <formula>$N$7=8</formula>
    </cfRule>
  </conditionalFormatting>
  <conditionalFormatting sqref="P20">
    <cfRule type="cellIs" dxfId="2251" priority="623" stopIfTrue="1" operator="notEqual">
      <formula>AA10</formula>
    </cfRule>
    <cfRule type="expression" dxfId="2250" priority="624" stopIfTrue="1">
      <formula>$N$7=8</formula>
    </cfRule>
  </conditionalFormatting>
  <conditionalFormatting sqref="Q20">
    <cfRule type="cellIs" dxfId="2249" priority="621" stopIfTrue="1" operator="notEqual">
      <formula>Z10</formula>
    </cfRule>
    <cfRule type="expression" dxfId="2248" priority="622" stopIfTrue="1">
      <formula>$N$7=8</formula>
    </cfRule>
  </conditionalFormatting>
  <conditionalFormatting sqref="AD8">
    <cfRule type="cellIs" dxfId="2247" priority="619" stopIfTrue="1" operator="notEqual">
      <formula>O24</formula>
    </cfRule>
    <cfRule type="expression" dxfId="2246" priority="620" stopIfTrue="1">
      <formula>$N$7=9</formula>
    </cfRule>
  </conditionalFormatting>
  <conditionalFormatting sqref="AE8">
    <cfRule type="cellIs" dxfId="2245" priority="617" stopIfTrue="1" operator="notEqual">
      <formula>N24</formula>
    </cfRule>
    <cfRule type="expression" dxfId="2244" priority="618" stopIfTrue="1">
      <formula>$N$7=9</formula>
    </cfRule>
  </conditionalFormatting>
  <conditionalFormatting sqref="AB10">
    <cfRule type="cellIs" dxfId="2243" priority="615" stopIfTrue="1" operator="notEqual">
      <formula>Q22</formula>
    </cfRule>
    <cfRule type="expression" dxfId="2242" priority="616" stopIfTrue="1">
      <formula>$N$7=9</formula>
    </cfRule>
  </conditionalFormatting>
  <conditionalFormatting sqref="AC10">
    <cfRule type="cellIs" dxfId="2241" priority="613" stopIfTrue="1" operator="notEqual">
      <formula>P22</formula>
    </cfRule>
    <cfRule type="expression" dxfId="2240" priority="614" stopIfTrue="1">
      <formula>$N$7=9</formula>
    </cfRule>
  </conditionalFormatting>
  <conditionalFormatting sqref="Z12">
    <cfRule type="cellIs" dxfId="2239" priority="611" stopIfTrue="1" operator="notEqual">
      <formula>S20</formula>
    </cfRule>
    <cfRule type="expression" dxfId="2238" priority="612" stopIfTrue="1">
      <formula>$N$7=9</formula>
    </cfRule>
  </conditionalFormatting>
  <conditionalFormatting sqref="AA12">
    <cfRule type="cellIs" dxfId="2237" priority="609" stopIfTrue="1" operator="notEqual">
      <formula>R20</formula>
    </cfRule>
    <cfRule type="expression" dxfId="2236" priority="610" stopIfTrue="1">
      <formula>$N$7=9</formula>
    </cfRule>
  </conditionalFormatting>
  <conditionalFormatting sqref="X14">
    <cfRule type="cellIs" dxfId="2235" priority="607" stopIfTrue="1" operator="notEqual">
      <formula>U18</formula>
    </cfRule>
    <cfRule type="expression" dxfId="2234" priority="608" stopIfTrue="1">
      <formula>$N$7=9</formula>
    </cfRule>
  </conditionalFormatting>
  <conditionalFormatting sqref="Y14">
    <cfRule type="cellIs" dxfId="2233" priority="605" stopIfTrue="1" operator="notEqual">
      <formula>T18</formula>
    </cfRule>
    <cfRule type="expression" dxfId="2232" priority="606" stopIfTrue="1">
      <formula>$N$7=9</formula>
    </cfRule>
  </conditionalFormatting>
  <conditionalFormatting sqref="T18">
    <cfRule type="cellIs" dxfId="2231" priority="603" stopIfTrue="1" operator="notEqual">
      <formula>Y14</formula>
    </cfRule>
    <cfRule type="expression" dxfId="2230" priority="604" stopIfTrue="1">
      <formula>$N$7=9</formula>
    </cfRule>
  </conditionalFormatting>
  <conditionalFormatting sqref="U18">
    <cfRule type="cellIs" dxfId="2229" priority="601" stopIfTrue="1" operator="notEqual">
      <formula>X14</formula>
    </cfRule>
    <cfRule type="expression" dxfId="2228" priority="602" stopIfTrue="1">
      <formula>$N$7=9</formula>
    </cfRule>
  </conditionalFormatting>
  <conditionalFormatting sqref="R20">
    <cfRule type="cellIs" dxfId="2227" priority="599" stopIfTrue="1" operator="notEqual">
      <formula>AA12</formula>
    </cfRule>
    <cfRule type="expression" dxfId="2226" priority="600" stopIfTrue="1">
      <formula>$N$7=9</formula>
    </cfRule>
  </conditionalFormatting>
  <conditionalFormatting sqref="S20">
    <cfRule type="cellIs" dxfId="2225" priority="597" stopIfTrue="1" operator="notEqual">
      <formula>Z12</formula>
    </cfRule>
    <cfRule type="expression" dxfId="2224" priority="598" stopIfTrue="1">
      <formula>$N$7=9</formula>
    </cfRule>
  </conditionalFormatting>
  <conditionalFormatting sqref="P22">
    <cfRule type="cellIs" dxfId="2223" priority="595" stopIfTrue="1" operator="notEqual">
      <formula>AC10</formula>
    </cfRule>
    <cfRule type="expression" dxfId="2222" priority="596" stopIfTrue="1">
      <formula>$N$7=9</formula>
    </cfRule>
  </conditionalFormatting>
  <conditionalFormatting sqref="Q22">
    <cfRule type="cellIs" dxfId="2221" priority="593" stopIfTrue="1" operator="notEqual">
      <formula>AB10</formula>
    </cfRule>
    <cfRule type="expression" dxfId="2220" priority="594" stopIfTrue="1">
      <formula>$N$7=9</formula>
    </cfRule>
  </conditionalFormatting>
  <conditionalFormatting sqref="N24">
    <cfRule type="cellIs" dxfId="2219" priority="591" stopIfTrue="1" operator="notEqual">
      <formula>AE8</formula>
    </cfRule>
    <cfRule type="expression" dxfId="2218" priority="592" stopIfTrue="1">
      <formula>$N$7=9</formula>
    </cfRule>
  </conditionalFormatting>
  <conditionalFormatting sqref="O24">
    <cfRule type="cellIs" dxfId="2217" priority="589" stopIfTrue="1" operator="notEqual">
      <formula>AD8</formula>
    </cfRule>
    <cfRule type="expression" dxfId="2216" priority="590" stopIfTrue="1">
      <formula>$N$7=9</formula>
    </cfRule>
  </conditionalFormatting>
  <conditionalFormatting sqref="AF8">
    <cfRule type="cellIs" dxfId="2215" priority="587" stopIfTrue="1" operator="notEqual">
      <formula>O26</formula>
    </cfRule>
    <cfRule type="expression" dxfId="2214" priority="588" stopIfTrue="1">
      <formula>$N$7=10</formula>
    </cfRule>
  </conditionalFormatting>
  <conditionalFormatting sqref="AG8">
    <cfRule type="cellIs" dxfId="2213" priority="585" stopIfTrue="1" operator="notEqual">
      <formula>N26</formula>
    </cfRule>
    <cfRule type="expression" dxfId="2212" priority="586" stopIfTrue="1">
      <formula>$N$7=10</formula>
    </cfRule>
  </conditionalFormatting>
  <conditionalFormatting sqref="N26">
    <cfRule type="cellIs" dxfId="2211" priority="583" stopIfTrue="1" operator="notEqual">
      <formula>AG8</formula>
    </cfRule>
    <cfRule type="expression" dxfId="2210" priority="584" stopIfTrue="1">
      <formula>$N$7=10</formula>
    </cfRule>
  </conditionalFormatting>
  <conditionalFormatting sqref="O26">
    <cfRule type="cellIs" dxfId="2209" priority="581" stopIfTrue="1" operator="notEqual">
      <formula>AF8</formula>
    </cfRule>
    <cfRule type="expression" dxfId="2208" priority="582" stopIfTrue="1">
      <formula>$N$7=10</formula>
    </cfRule>
  </conditionalFormatting>
  <conditionalFormatting sqref="AD10">
    <cfRule type="cellIs" dxfId="2207" priority="579" stopIfTrue="1" operator="notEqual">
      <formula>Q24</formula>
    </cfRule>
    <cfRule type="expression" dxfId="2206" priority="580" stopIfTrue="1">
      <formula>$N$7=10</formula>
    </cfRule>
  </conditionalFormatting>
  <conditionalFormatting sqref="AE10">
    <cfRule type="cellIs" dxfId="2205" priority="577" stopIfTrue="1" operator="notEqual">
      <formula>P24</formula>
    </cfRule>
    <cfRule type="expression" dxfId="2204" priority="578" stopIfTrue="1">
      <formula>$N$7=10</formula>
    </cfRule>
  </conditionalFormatting>
  <conditionalFormatting sqref="AB12">
    <cfRule type="cellIs" dxfId="2203" priority="575" stopIfTrue="1" operator="notEqual">
      <formula>S22</formula>
    </cfRule>
    <cfRule type="expression" dxfId="2202" priority="576" stopIfTrue="1">
      <formula>$N$7=10</formula>
    </cfRule>
  </conditionalFormatting>
  <conditionalFormatting sqref="AC12">
    <cfRule type="cellIs" dxfId="2201" priority="573" stopIfTrue="1" operator="notEqual">
      <formula>R22</formula>
    </cfRule>
    <cfRule type="expression" dxfId="2200" priority="574" stopIfTrue="1">
      <formula>$N$7=10</formula>
    </cfRule>
  </conditionalFormatting>
  <conditionalFormatting sqref="Z14">
    <cfRule type="cellIs" dxfId="2199" priority="571" stopIfTrue="1" operator="notEqual">
      <formula>U20</formula>
    </cfRule>
    <cfRule type="expression" dxfId="2198" priority="572" stopIfTrue="1">
      <formula>$N$7=10</formula>
    </cfRule>
  </conditionalFormatting>
  <conditionalFormatting sqref="AA14">
    <cfRule type="cellIs" dxfId="2197" priority="569" stopIfTrue="1" operator="notEqual">
      <formula>T20</formula>
    </cfRule>
    <cfRule type="expression" dxfId="2196" priority="570" stopIfTrue="1">
      <formula>$N$7=10</formula>
    </cfRule>
  </conditionalFormatting>
  <conditionalFormatting sqref="X16">
    <cfRule type="cellIs" dxfId="2195" priority="567" stopIfTrue="1" operator="notEqual">
      <formula>W18</formula>
    </cfRule>
    <cfRule type="expression" dxfId="2194" priority="568" stopIfTrue="1">
      <formula>$N$7=10</formula>
    </cfRule>
  </conditionalFormatting>
  <conditionalFormatting sqref="Y16">
    <cfRule type="cellIs" dxfId="2193" priority="565" stopIfTrue="1" operator="notEqual">
      <formula>V18</formula>
    </cfRule>
    <cfRule type="expression" dxfId="2192" priority="566" stopIfTrue="1">
      <formula>$N$7=10</formula>
    </cfRule>
  </conditionalFormatting>
  <conditionalFormatting sqref="P24">
    <cfRule type="cellIs" dxfId="2191" priority="563" stopIfTrue="1" operator="notEqual">
      <formula>AE10</formula>
    </cfRule>
    <cfRule type="expression" dxfId="2190" priority="564" stopIfTrue="1">
      <formula>$N$7=10</formula>
    </cfRule>
  </conditionalFormatting>
  <conditionalFormatting sqref="Q24">
    <cfRule type="cellIs" dxfId="2189" priority="561" stopIfTrue="1" operator="notEqual">
      <formula>AD10</formula>
    </cfRule>
    <cfRule type="expression" dxfId="2188" priority="562" stopIfTrue="1">
      <formula>$N$7=10</formula>
    </cfRule>
  </conditionalFormatting>
  <conditionalFormatting sqref="R22">
    <cfRule type="cellIs" dxfId="2187" priority="559" stopIfTrue="1" operator="notEqual">
      <formula>AC12</formula>
    </cfRule>
    <cfRule type="expression" dxfId="2186" priority="560" stopIfTrue="1">
      <formula>$N$7=10</formula>
    </cfRule>
  </conditionalFormatting>
  <conditionalFormatting sqref="S22">
    <cfRule type="cellIs" dxfId="2185" priority="557" stopIfTrue="1" operator="notEqual">
      <formula>AB12</formula>
    </cfRule>
    <cfRule type="expression" dxfId="2184" priority="558" stopIfTrue="1">
      <formula>$N$7=10</formula>
    </cfRule>
  </conditionalFormatting>
  <conditionalFormatting sqref="T20">
    <cfRule type="cellIs" dxfId="2183" priority="555" stopIfTrue="1" operator="notEqual">
      <formula>AA14</formula>
    </cfRule>
    <cfRule type="expression" dxfId="2182" priority="556" stopIfTrue="1">
      <formula>$N$7=10</formula>
    </cfRule>
  </conditionalFormatting>
  <conditionalFormatting sqref="U20">
    <cfRule type="cellIs" dxfId="2181" priority="553" stopIfTrue="1" operator="notEqual">
      <formula>Z14</formula>
    </cfRule>
    <cfRule type="expression" dxfId="2180" priority="554" stopIfTrue="1">
      <formula>$N$7=10</formula>
    </cfRule>
  </conditionalFormatting>
  <conditionalFormatting sqref="V18">
    <cfRule type="cellIs" dxfId="2179" priority="551" stopIfTrue="1" operator="notEqual">
      <formula>Y16</formula>
    </cfRule>
    <cfRule type="expression" dxfId="2178" priority="552" stopIfTrue="1">
      <formula>$N$7=10</formula>
    </cfRule>
  </conditionalFormatting>
  <conditionalFormatting sqref="W18">
    <cfRule type="cellIs" dxfId="2177" priority="549" stopIfTrue="1" operator="notEqual">
      <formula>X16</formula>
    </cfRule>
    <cfRule type="expression" dxfId="2176" priority="550" stopIfTrue="1">
      <formula>$N$7=10</formula>
    </cfRule>
  </conditionalFormatting>
  <conditionalFormatting sqref="AH8">
    <cfRule type="cellIs" dxfId="2175" priority="547" stopIfTrue="1" operator="notEqual">
      <formula>O28</formula>
    </cfRule>
    <cfRule type="expression" dxfId="2174" priority="548" stopIfTrue="1">
      <formula>$N$7=11</formula>
    </cfRule>
  </conditionalFormatting>
  <conditionalFormatting sqref="AI8">
    <cfRule type="cellIs" dxfId="2173" priority="545" stopIfTrue="1" operator="notEqual">
      <formula>N28</formula>
    </cfRule>
    <cfRule type="expression" dxfId="2172" priority="546" stopIfTrue="1">
      <formula>$N$7=11</formula>
    </cfRule>
  </conditionalFormatting>
  <conditionalFormatting sqref="N28">
    <cfRule type="cellIs" dxfId="2171" priority="543" stopIfTrue="1" operator="notEqual">
      <formula>AI8</formula>
    </cfRule>
    <cfRule type="expression" dxfId="2170" priority="544" stopIfTrue="1">
      <formula>$N$7=11</formula>
    </cfRule>
  </conditionalFormatting>
  <conditionalFormatting sqref="O28">
    <cfRule type="cellIs" dxfId="2169" priority="541" stopIfTrue="1" operator="notEqual">
      <formula>AH8</formula>
    </cfRule>
    <cfRule type="expression" dxfId="2168" priority="542" stopIfTrue="1">
      <formula>$N$7=11</formula>
    </cfRule>
  </conditionalFormatting>
  <conditionalFormatting sqref="AF10">
    <cfRule type="cellIs" dxfId="2167" priority="539" stopIfTrue="1" operator="notEqual">
      <formula>Q26</formula>
    </cfRule>
    <cfRule type="expression" dxfId="2166" priority="540" stopIfTrue="1">
      <formula>$N$7=11</formula>
    </cfRule>
  </conditionalFormatting>
  <conditionalFormatting sqref="AG10">
    <cfRule type="cellIs" dxfId="2165" priority="537" stopIfTrue="1" operator="notEqual">
      <formula>P26</formula>
    </cfRule>
    <cfRule type="expression" dxfId="2164" priority="538" stopIfTrue="1">
      <formula>$N$7=11</formula>
    </cfRule>
  </conditionalFormatting>
  <conditionalFormatting sqref="AD12">
    <cfRule type="cellIs" dxfId="2163" priority="535" stopIfTrue="1" operator="notEqual">
      <formula>S24</formula>
    </cfRule>
    <cfRule type="expression" dxfId="2162" priority="536" stopIfTrue="1">
      <formula>$N$7=11</formula>
    </cfRule>
  </conditionalFormatting>
  <conditionalFormatting sqref="AE12">
    <cfRule type="cellIs" dxfId="2161" priority="533" stopIfTrue="1" operator="notEqual">
      <formula>R24</formula>
    </cfRule>
    <cfRule type="expression" dxfId="2160" priority="534" stopIfTrue="1">
      <formula>$N$7=11</formula>
    </cfRule>
  </conditionalFormatting>
  <conditionalFormatting sqref="AB14">
    <cfRule type="cellIs" dxfId="2159" priority="531" stopIfTrue="1" operator="notEqual">
      <formula>U22</formula>
    </cfRule>
    <cfRule type="expression" dxfId="2158" priority="532" stopIfTrue="1">
      <formula>$N$7=11</formula>
    </cfRule>
  </conditionalFormatting>
  <conditionalFormatting sqref="AC14">
    <cfRule type="cellIs" dxfId="2157" priority="529" stopIfTrue="1" operator="notEqual">
      <formula>T22</formula>
    </cfRule>
    <cfRule type="expression" dxfId="2156" priority="530" stopIfTrue="1">
      <formula>$N$7=11</formula>
    </cfRule>
  </conditionalFormatting>
  <conditionalFormatting sqref="Z16">
    <cfRule type="cellIs" dxfId="2155" priority="527" stopIfTrue="1" operator="notEqual">
      <formula>W20</formula>
    </cfRule>
    <cfRule type="expression" dxfId="2154" priority="528" stopIfTrue="1">
      <formula>$N$7=11</formula>
    </cfRule>
  </conditionalFormatting>
  <conditionalFormatting sqref="AA16">
    <cfRule type="cellIs" dxfId="2153" priority="525" stopIfTrue="1" operator="notEqual">
      <formula>V20</formula>
    </cfRule>
    <cfRule type="expression" dxfId="2152" priority="526" stopIfTrue="1">
      <formula>$N$7=11</formula>
    </cfRule>
  </conditionalFormatting>
  <conditionalFormatting sqref="P26">
    <cfRule type="cellIs" dxfId="2151" priority="523" stopIfTrue="1" operator="notEqual">
      <formula>AG10</formula>
    </cfRule>
    <cfRule type="expression" dxfId="2150" priority="524" stopIfTrue="1">
      <formula>$N$7=11</formula>
    </cfRule>
  </conditionalFormatting>
  <conditionalFormatting sqref="Q26">
    <cfRule type="cellIs" dxfId="2149" priority="521" stopIfTrue="1" operator="notEqual">
      <formula>AF10</formula>
    </cfRule>
    <cfRule type="expression" dxfId="2148" priority="522" stopIfTrue="1">
      <formula>$N$7=11</formula>
    </cfRule>
  </conditionalFormatting>
  <conditionalFormatting sqref="R24">
    <cfRule type="cellIs" dxfId="2147" priority="519" stopIfTrue="1" operator="notEqual">
      <formula>AE12</formula>
    </cfRule>
    <cfRule type="expression" dxfId="2146" priority="520" stopIfTrue="1">
      <formula>$N$7=11</formula>
    </cfRule>
  </conditionalFormatting>
  <conditionalFormatting sqref="S24">
    <cfRule type="cellIs" dxfId="2145" priority="517" stopIfTrue="1" operator="notEqual">
      <formula>AD12</formula>
    </cfRule>
    <cfRule type="expression" dxfId="2144" priority="518" stopIfTrue="1">
      <formula>$N$7=11</formula>
    </cfRule>
  </conditionalFormatting>
  <conditionalFormatting sqref="T22">
    <cfRule type="cellIs" dxfId="2143" priority="515" stopIfTrue="1" operator="notEqual">
      <formula>AC14</formula>
    </cfRule>
    <cfRule type="expression" dxfId="2142" priority="516" stopIfTrue="1">
      <formula>$N$7=11</formula>
    </cfRule>
  </conditionalFormatting>
  <conditionalFormatting sqref="U22">
    <cfRule type="cellIs" dxfId="2141" priority="513" stopIfTrue="1" operator="notEqual">
      <formula>AB14</formula>
    </cfRule>
    <cfRule type="expression" dxfId="2140" priority="514" stopIfTrue="1">
      <formula>$N$7=11</formula>
    </cfRule>
  </conditionalFormatting>
  <conditionalFormatting sqref="V20">
    <cfRule type="cellIs" dxfId="2139" priority="511" stopIfTrue="1" operator="notEqual">
      <formula>AA16</formula>
    </cfRule>
    <cfRule type="expression" dxfId="2138" priority="512" stopIfTrue="1">
      <formula>$N$7=11</formula>
    </cfRule>
  </conditionalFormatting>
  <conditionalFormatting sqref="W20">
    <cfRule type="cellIs" dxfId="2137" priority="509" stopIfTrue="1" operator="notEqual">
      <formula>Z16</formula>
    </cfRule>
    <cfRule type="expression" dxfId="2136" priority="510" stopIfTrue="1">
      <formula>$N$7=11</formula>
    </cfRule>
  </conditionalFormatting>
  <conditionalFormatting sqref="AJ8">
    <cfRule type="cellIs" dxfId="2135" priority="507" stopIfTrue="1" operator="notEqual">
      <formula>O30</formula>
    </cfRule>
    <cfRule type="expression" dxfId="2134" priority="508" stopIfTrue="1">
      <formula>$N$7=1</formula>
    </cfRule>
  </conditionalFormatting>
  <conditionalFormatting sqref="AK8">
    <cfRule type="cellIs" dxfId="2133" priority="505" stopIfTrue="1" operator="notEqual">
      <formula>N30</formula>
    </cfRule>
    <cfRule type="expression" dxfId="2132" priority="506" stopIfTrue="1">
      <formula>$N$7=1</formula>
    </cfRule>
  </conditionalFormatting>
  <conditionalFormatting sqref="N30">
    <cfRule type="cellIs" dxfId="2131" priority="503" stopIfTrue="1" operator="notEqual">
      <formula>AK8</formula>
    </cfRule>
    <cfRule type="expression" dxfId="2130" priority="504" stopIfTrue="1">
      <formula>$N$7=1</formula>
    </cfRule>
  </conditionalFormatting>
  <conditionalFormatting sqref="O30">
    <cfRule type="cellIs" dxfId="2129" priority="501" stopIfTrue="1" operator="notEqual">
      <formula>AJ8</formula>
    </cfRule>
    <cfRule type="expression" dxfId="2128" priority="502" stopIfTrue="1">
      <formula>$N$7=1</formula>
    </cfRule>
  </conditionalFormatting>
  <conditionalFormatting sqref="AH10">
    <cfRule type="cellIs" dxfId="2127" priority="499" stopIfTrue="1" operator="notEqual">
      <formula>Q28</formula>
    </cfRule>
    <cfRule type="expression" dxfId="2126" priority="500" stopIfTrue="1">
      <formula>$N$7=1</formula>
    </cfRule>
  </conditionalFormatting>
  <conditionalFormatting sqref="AI10">
    <cfRule type="cellIs" dxfId="2125" priority="497" stopIfTrue="1" operator="notEqual">
      <formula>P28</formula>
    </cfRule>
    <cfRule type="expression" dxfId="2124" priority="498" stopIfTrue="1">
      <formula>$N$7=1</formula>
    </cfRule>
  </conditionalFormatting>
  <conditionalFormatting sqref="AF12">
    <cfRule type="cellIs" dxfId="2123" priority="495" stopIfTrue="1" operator="notEqual">
      <formula>S26</formula>
    </cfRule>
    <cfRule type="expression" dxfId="2122" priority="496" stopIfTrue="1">
      <formula>$N$7=1</formula>
    </cfRule>
  </conditionalFormatting>
  <conditionalFormatting sqref="AG12">
    <cfRule type="cellIs" dxfId="2121" priority="493" stopIfTrue="1" operator="notEqual">
      <formula>R26</formula>
    </cfRule>
    <cfRule type="expression" dxfId="2120" priority="494" stopIfTrue="1">
      <formula>$N$7=1</formula>
    </cfRule>
  </conditionalFormatting>
  <conditionalFormatting sqref="AD14">
    <cfRule type="cellIs" dxfId="2119" priority="491" stopIfTrue="1" operator="notEqual">
      <formula>U24</formula>
    </cfRule>
    <cfRule type="expression" dxfId="2118" priority="492" stopIfTrue="1">
      <formula>$N$7=1</formula>
    </cfRule>
  </conditionalFormatting>
  <conditionalFormatting sqref="AE14">
    <cfRule type="cellIs" dxfId="2117" priority="489" stopIfTrue="1" operator="notEqual">
      <formula>T24</formula>
    </cfRule>
    <cfRule type="expression" dxfId="2116" priority="490" stopIfTrue="1">
      <formula>$N$7=1</formula>
    </cfRule>
  </conditionalFormatting>
  <conditionalFormatting sqref="AB16">
    <cfRule type="cellIs" dxfId="2115" priority="487" stopIfTrue="1" operator="notEqual">
      <formula>W22</formula>
    </cfRule>
    <cfRule type="expression" dxfId="2114" priority="488" stopIfTrue="1">
      <formula>$N$7=1</formula>
    </cfRule>
  </conditionalFormatting>
  <conditionalFormatting sqref="AC16">
    <cfRule type="cellIs" dxfId="2113" priority="485" stopIfTrue="1" operator="notEqual">
      <formula>V22</formula>
    </cfRule>
    <cfRule type="expression" dxfId="2112" priority="486" stopIfTrue="1">
      <formula>$N$7=1</formula>
    </cfRule>
  </conditionalFormatting>
  <conditionalFormatting sqref="Z18">
    <cfRule type="cellIs" dxfId="2111" priority="483" stopIfTrue="1" operator="notEqual">
      <formula>Y20</formula>
    </cfRule>
    <cfRule type="expression" dxfId="2110" priority="484" stopIfTrue="1">
      <formula>$N$7=1</formula>
    </cfRule>
  </conditionalFormatting>
  <conditionalFormatting sqref="AA18">
    <cfRule type="cellIs" dxfId="2109" priority="481" stopIfTrue="1" operator="notEqual">
      <formula>X20</formula>
    </cfRule>
    <cfRule type="expression" dxfId="2108" priority="482" stopIfTrue="1">
      <formula>$N$7=1</formula>
    </cfRule>
  </conditionalFormatting>
  <conditionalFormatting sqref="X20">
    <cfRule type="cellIs" dxfId="2107" priority="479" stopIfTrue="1" operator="notEqual">
      <formula>AA18</formula>
    </cfRule>
    <cfRule type="expression" dxfId="2106" priority="480" stopIfTrue="1">
      <formula>$N$7=1</formula>
    </cfRule>
  </conditionalFormatting>
  <conditionalFormatting sqref="Y20">
    <cfRule type="cellIs" dxfId="2105" priority="477" stopIfTrue="1" operator="notEqual">
      <formula>Z18</formula>
    </cfRule>
    <cfRule type="expression" dxfId="2104" priority="478" stopIfTrue="1">
      <formula>$N$7=1</formula>
    </cfRule>
  </conditionalFormatting>
  <conditionalFormatting sqref="V22">
    <cfRule type="cellIs" dxfId="2103" priority="475" stopIfTrue="1" operator="notEqual">
      <formula>AC16</formula>
    </cfRule>
    <cfRule type="expression" dxfId="2102" priority="476" stopIfTrue="1">
      <formula>$N$7=1</formula>
    </cfRule>
  </conditionalFormatting>
  <conditionalFormatting sqref="W22">
    <cfRule type="cellIs" dxfId="2101" priority="473" stopIfTrue="1" operator="notEqual">
      <formula>AB16</formula>
    </cfRule>
    <cfRule type="expression" dxfId="2100" priority="474" stopIfTrue="1">
      <formula>$N$7=1</formula>
    </cfRule>
  </conditionalFormatting>
  <conditionalFormatting sqref="T24">
    <cfRule type="cellIs" dxfId="2099" priority="471" stopIfTrue="1" operator="notEqual">
      <formula>AE14</formula>
    </cfRule>
    <cfRule type="expression" dxfId="2098" priority="472" stopIfTrue="1">
      <formula>$N$7=1</formula>
    </cfRule>
  </conditionalFormatting>
  <conditionalFormatting sqref="U24">
    <cfRule type="cellIs" dxfId="2097" priority="469" stopIfTrue="1" operator="notEqual">
      <formula>AD14</formula>
    </cfRule>
    <cfRule type="expression" dxfId="2096" priority="470" stopIfTrue="1">
      <formula>$N$7=1</formula>
    </cfRule>
  </conditionalFormatting>
  <conditionalFormatting sqref="R26">
    <cfRule type="cellIs" dxfId="2095" priority="467" stopIfTrue="1" operator="notEqual">
      <formula>AG12</formula>
    </cfRule>
    <cfRule type="expression" dxfId="2094" priority="468" stopIfTrue="1">
      <formula>$N$7=1</formula>
    </cfRule>
  </conditionalFormatting>
  <conditionalFormatting sqref="S26">
    <cfRule type="cellIs" dxfId="2093" priority="465" stopIfTrue="1" operator="notEqual">
      <formula>AF12</formula>
    </cfRule>
    <cfRule type="expression" dxfId="2092" priority="466" stopIfTrue="1">
      <formula>$N$7=1</formula>
    </cfRule>
  </conditionalFormatting>
  <conditionalFormatting sqref="P28">
    <cfRule type="cellIs" dxfId="2091" priority="463" stopIfTrue="1" operator="notEqual">
      <formula>AI10</formula>
    </cfRule>
    <cfRule type="expression" dxfId="2090" priority="464" stopIfTrue="1">
      <formula>$N$7=1</formula>
    </cfRule>
  </conditionalFormatting>
  <conditionalFormatting sqref="Q28">
    <cfRule type="cellIs" dxfId="2089" priority="461" stopIfTrue="1" operator="notEqual">
      <formula>AH10</formula>
    </cfRule>
    <cfRule type="expression" dxfId="2088" priority="462" stopIfTrue="1">
      <formula>$N$7=1</formula>
    </cfRule>
  </conditionalFormatting>
  <conditionalFormatting sqref="AJ10">
    <cfRule type="cellIs" dxfId="2087" priority="459" stopIfTrue="1" operator="notEqual">
      <formula>Q30</formula>
    </cfRule>
    <cfRule type="expression" dxfId="2086" priority="460" stopIfTrue="1">
      <formula>$N$7=3</formula>
    </cfRule>
  </conditionalFormatting>
  <conditionalFormatting sqref="AK10">
    <cfRule type="cellIs" dxfId="2085" priority="457" stopIfTrue="1" operator="notEqual">
      <formula>P30</formula>
    </cfRule>
    <cfRule type="expression" dxfId="2084" priority="458" stopIfTrue="1">
      <formula>$N$7=3</formula>
    </cfRule>
  </conditionalFormatting>
  <conditionalFormatting sqref="AH12">
    <cfRule type="cellIs" dxfId="2083" priority="455" stopIfTrue="1" operator="notEqual">
      <formula>S28</formula>
    </cfRule>
    <cfRule type="expression" dxfId="2082" priority="456" stopIfTrue="1">
      <formula>$N$7=2</formula>
    </cfRule>
  </conditionalFormatting>
  <conditionalFormatting sqref="AI12">
    <cfRule type="cellIs" dxfId="2081" priority="453" stopIfTrue="1" operator="notEqual">
      <formula>R28</formula>
    </cfRule>
    <cfRule type="expression" dxfId="2080" priority="454" stopIfTrue="1">
      <formula>$N$7=2</formula>
    </cfRule>
  </conditionalFormatting>
  <conditionalFormatting sqref="AF14">
    <cfRule type="cellIs" dxfId="2079" priority="451" stopIfTrue="1" operator="notEqual">
      <formula>U26</formula>
    </cfRule>
    <cfRule type="expression" dxfId="2078" priority="452" stopIfTrue="1">
      <formula>$N$7=2</formula>
    </cfRule>
  </conditionalFormatting>
  <conditionalFormatting sqref="AG14">
    <cfRule type="cellIs" dxfId="2077" priority="449" stopIfTrue="1" operator="notEqual">
      <formula>T26</formula>
    </cfRule>
    <cfRule type="expression" dxfId="2076" priority="450" stopIfTrue="1">
      <formula>$N$7=2</formula>
    </cfRule>
  </conditionalFormatting>
  <conditionalFormatting sqref="AD16">
    <cfRule type="cellIs" dxfId="2075" priority="447" stopIfTrue="1" operator="notEqual">
      <formula>W24</formula>
    </cfRule>
    <cfRule type="expression" dxfId="2074" priority="448" stopIfTrue="1">
      <formula>$N$7=2</formula>
    </cfRule>
  </conditionalFormatting>
  <conditionalFormatting sqref="AE16">
    <cfRule type="cellIs" dxfId="2073" priority="445" stopIfTrue="1" operator="notEqual">
      <formula>V24</formula>
    </cfRule>
    <cfRule type="expression" dxfId="2072" priority="446" stopIfTrue="1">
      <formula>$N$7=2</formula>
    </cfRule>
  </conditionalFormatting>
  <conditionalFormatting sqref="AB18">
    <cfRule type="cellIs" dxfId="2071" priority="443" stopIfTrue="1" operator="notEqual">
      <formula>Y22</formula>
    </cfRule>
    <cfRule type="expression" dxfId="2070" priority="444" stopIfTrue="1">
      <formula>$N$7=2</formula>
    </cfRule>
  </conditionalFormatting>
  <conditionalFormatting sqref="AC18">
    <cfRule type="cellIs" dxfId="2069" priority="441" stopIfTrue="1" operator="notEqual">
      <formula>X22</formula>
    </cfRule>
    <cfRule type="expression" dxfId="2068" priority="442" stopIfTrue="1">
      <formula>$N$7=2</formula>
    </cfRule>
  </conditionalFormatting>
  <conditionalFormatting sqref="X22">
    <cfRule type="cellIs" dxfId="2067" priority="439" stopIfTrue="1" operator="notEqual">
      <formula>AC18</formula>
    </cfRule>
    <cfRule type="expression" dxfId="2066" priority="440" stopIfTrue="1">
      <formula>$N$7=2</formula>
    </cfRule>
  </conditionalFormatting>
  <conditionalFormatting sqref="Y22">
    <cfRule type="cellIs" dxfId="2065" priority="437" stopIfTrue="1" operator="notEqual">
      <formula>AB18</formula>
    </cfRule>
    <cfRule type="expression" dxfId="2064" priority="438" stopIfTrue="1">
      <formula>$N$7=2</formula>
    </cfRule>
  </conditionalFormatting>
  <conditionalFormatting sqref="V24">
    <cfRule type="cellIs" dxfId="2063" priority="435" stopIfTrue="1" operator="notEqual">
      <formula>AE16</formula>
    </cfRule>
    <cfRule type="expression" dxfId="2062" priority="436" stopIfTrue="1">
      <formula>$N$7=2</formula>
    </cfRule>
  </conditionalFormatting>
  <conditionalFormatting sqref="W24">
    <cfRule type="cellIs" dxfId="2061" priority="433" stopIfTrue="1" operator="notEqual">
      <formula>AD16</formula>
    </cfRule>
    <cfRule type="expression" dxfId="2060" priority="434" stopIfTrue="1">
      <formula>$N$7=2</formula>
    </cfRule>
  </conditionalFormatting>
  <conditionalFormatting sqref="T26">
    <cfRule type="cellIs" dxfId="2059" priority="431" stopIfTrue="1" operator="notEqual">
      <formula>AG14</formula>
    </cfRule>
    <cfRule type="expression" dxfId="2058" priority="432" stopIfTrue="1">
      <formula>$N$7=2</formula>
    </cfRule>
  </conditionalFormatting>
  <conditionalFormatting sqref="U26">
    <cfRule type="cellIs" dxfId="2057" priority="429" stopIfTrue="1" operator="notEqual">
      <formula>AF14</formula>
    </cfRule>
    <cfRule type="expression" dxfId="2056" priority="430" stopIfTrue="1">
      <formula>$N$7=2</formula>
    </cfRule>
  </conditionalFormatting>
  <conditionalFormatting sqref="R28">
    <cfRule type="cellIs" dxfId="2055" priority="427" stopIfTrue="1" operator="notEqual">
      <formula>AI12</formula>
    </cfRule>
    <cfRule type="expression" dxfId="2054" priority="428" stopIfTrue="1">
      <formula>$N$7=2</formula>
    </cfRule>
  </conditionalFormatting>
  <conditionalFormatting sqref="S28">
    <cfRule type="cellIs" dxfId="2053" priority="425" stopIfTrue="1" operator="notEqual">
      <formula>AH12</formula>
    </cfRule>
    <cfRule type="expression" dxfId="2052" priority="426" stopIfTrue="1">
      <formula>$N$7=2</formula>
    </cfRule>
  </conditionalFormatting>
  <conditionalFormatting sqref="P30">
    <cfRule type="cellIs" dxfId="2051" priority="423" stopIfTrue="1" operator="notEqual">
      <formula>AK10</formula>
    </cfRule>
    <cfRule type="expression" dxfId="2050" priority="424" stopIfTrue="1">
      <formula>$N$7=3</formula>
    </cfRule>
  </conditionalFormatting>
  <conditionalFormatting sqref="Q30">
    <cfRule type="cellIs" dxfId="2049" priority="421" stopIfTrue="1" operator="notEqual">
      <formula>AJ10</formula>
    </cfRule>
    <cfRule type="expression" dxfId="2048" priority="422" stopIfTrue="1">
      <formula>$N$7=3</formula>
    </cfRule>
  </conditionalFormatting>
  <conditionalFormatting sqref="AJ12">
    <cfRule type="cellIs" dxfId="2047" priority="419" stopIfTrue="1" operator="notEqual">
      <formula>S30</formula>
    </cfRule>
    <cfRule type="expression" dxfId="2046" priority="420" stopIfTrue="1">
      <formula>$N$7=5</formula>
    </cfRule>
  </conditionalFormatting>
  <conditionalFormatting sqref="AK12">
    <cfRule type="cellIs" dxfId="2045" priority="417" stopIfTrue="1" operator="notEqual">
      <formula>R30</formula>
    </cfRule>
    <cfRule type="expression" dxfId="2044" priority="418" stopIfTrue="1">
      <formula>$N$7=5</formula>
    </cfRule>
  </conditionalFormatting>
  <conditionalFormatting sqref="AH14">
    <cfRule type="cellIs" dxfId="2043" priority="415" stopIfTrue="1" operator="notEqual">
      <formula>U28</formula>
    </cfRule>
    <cfRule type="expression" dxfId="2042" priority="416" stopIfTrue="1">
      <formula>$N$7=3</formula>
    </cfRule>
  </conditionalFormatting>
  <conditionalFormatting sqref="AI14">
    <cfRule type="cellIs" dxfId="2041" priority="413" stopIfTrue="1" operator="notEqual">
      <formula>T28</formula>
    </cfRule>
    <cfRule type="expression" dxfId="2040" priority="414" stopIfTrue="1">
      <formula>$N$7=3</formula>
    </cfRule>
  </conditionalFormatting>
  <conditionalFormatting sqref="AF16">
    <cfRule type="cellIs" dxfId="2039" priority="411" stopIfTrue="1" operator="notEqual">
      <formula>W26</formula>
    </cfRule>
    <cfRule type="expression" dxfId="2038" priority="412" stopIfTrue="1">
      <formula>$N$7=3</formula>
    </cfRule>
  </conditionalFormatting>
  <conditionalFormatting sqref="AG16">
    <cfRule type="cellIs" dxfId="2037" priority="409" stopIfTrue="1" operator="notEqual">
      <formula>V26</formula>
    </cfRule>
    <cfRule type="expression" dxfId="2036" priority="410" stopIfTrue="1">
      <formula>$N$7=3</formula>
    </cfRule>
  </conditionalFormatting>
  <conditionalFormatting sqref="AD18">
    <cfRule type="cellIs" dxfId="2035" priority="407" stopIfTrue="1" operator="notEqual">
      <formula>Y24</formula>
    </cfRule>
    <cfRule type="expression" dxfId="2034" priority="408" stopIfTrue="1">
      <formula>$N$7=3</formula>
    </cfRule>
  </conditionalFormatting>
  <conditionalFormatting sqref="AE18">
    <cfRule type="cellIs" dxfId="2033" priority="405" stopIfTrue="1" operator="notEqual">
      <formula>X24</formula>
    </cfRule>
    <cfRule type="expression" dxfId="2032" priority="406" stopIfTrue="1">
      <formula>$N$7=3</formula>
    </cfRule>
  </conditionalFormatting>
  <conditionalFormatting sqref="AB20">
    <cfRule type="cellIs" dxfId="2031" priority="403" stopIfTrue="1" operator="notEqual">
      <formula>AA22</formula>
    </cfRule>
    <cfRule type="expression" dxfId="2030" priority="404" stopIfTrue="1">
      <formula>$N$7=3</formula>
    </cfRule>
  </conditionalFormatting>
  <conditionalFormatting sqref="AC20">
    <cfRule type="cellIs" dxfId="2029" priority="401" stopIfTrue="1" operator="notEqual">
      <formula>Z22</formula>
    </cfRule>
    <cfRule type="expression" dxfId="2028" priority="402" stopIfTrue="1">
      <formula>$N$7=3</formula>
    </cfRule>
  </conditionalFormatting>
  <conditionalFormatting sqref="Z22">
    <cfRule type="cellIs" dxfId="2027" priority="399" stopIfTrue="1" operator="notEqual">
      <formula>AC20</formula>
    </cfRule>
    <cfRule type="expression" dxfId="2026" priority="400" stopIfTrue="1">
      <formula>$N$7=3</formula>
    </cfRule>
  </conditionalFormatting>
  <conditionalFormatting sqref="AA22">
    <cfRule type="cellIs" dxfId="2025" priority="397" stopIfTrue="1" operator="notEqual">
      <formula>AB20</formula>
    </cfRule>
    <cfRule type="expression" dxfId="2024" priority="398" stopIfTrue="1">
      <formula>$N$7=3</formula>
    </cfRule>
  </conditionalFormatting>
  <conditionalFormatting sqref="X24">
    <cfRule type="cellIs" dxfId="2023" priority="395" stopIfTrue="1" operator="notEqual">
      <formula>AE18</formula>
    </cfRule>
    <cfRule type="expression" dxfId="2022" priority="396" stopIfTrue="1">
      <formula>$N$7=3</formula>
    </cfRule>
  </conditionalFormatting>
  <conditionalFormatting sqref="Y24">
    <cfRule type="cellIs" dxfId="2021" priority="393" stopIfTrue="1" operator="notEqual">
      <formula>AD18</formula>
    </cfRule>
    <cfRule type="expression" dxfId="2020" priority="394" stopIfTrue="1">
      <formula>$N$7=3</formula>
    </cfRule>
  </conditionalFormatting>
  <conditionalFormatting sqref="V26">
    <cfRule type="cellIs" dxfId="2019" priority="391" stopIfTrue="1" operator="notEqual">
      <formula>AG16</formula>
    </cfRule>
    <cfRule type="expression" dxfId="2018" priority="392" stopIfTrue="1">
      <formula>$N$7=3</formula>
    </cfRule>
  </conditionalFormatting>
  <conditionalFormatting sqref="W26">
    <cfRule type="cellIs" dxfId="2017" priority="389" stopIfTrue="1" operator="notEqual">
      <formula>AF16</formula>
    </cfRule>
    <cfRule type="expression" dxfId="2016" priority="390" stopIfTrue="1">
      <formula>$N$7=3</formula>
    </cfRule>
  </conditionalFormatting>
  <conditionalFormatting sqref="T28">
    <cfRule type="cellIs" dxfId="2015" priority="387" stopIfTrue="1" operator="notEqual">
      <formula>AI14</formula>
    </cfRule>
    <cfRule type="expression" dxfId="2014" priority="388" stopIfTrue="1">
      <formula>$N$7=3</formula>
    </cfRule>
  </conditionalFormatting>
  <conditionalFormatting sqref="U28">
    <cfRule type="cellIs" dxfId="2013" priority="385" stopIfTrue="1" operator="notEqual">
      <formula>AH14</formula>
    </cfRule>
    <cfRule type="expression" dxfId="2012" priority="386" stopIfTrue="1">
      <formula>$N$7=3</formula>
    </cfRule>
  </conditionalFormatting>
  <conditionalFormatting sqref="R30">
    <cfRule type="cellIs" dxfId="2011" priority="383" stopIfTrue="1" operator="notEqual">
      <formula>AK12</formula>
    </cfRule>
    <cfRule type="expression" dxfId="2010" priority="384" stopIfTrue="1">
      <formula>$N$7=5</formula>
    </cfRule>
  </conditionalFormatting>
  <conditionalFormatting sqref="S30">
    <cfRule type="cellIs" dxfId="2009" priority="381" stopIfTrue="1" operator="notEqual">
      <formula>AJ12</formula>
    </cfRule>
    <cfRule type="expression" dxfId="2008" priority="382" stopIfTrue="1">
      <formula>$N$7=5</formula>
    </cfRule>
  </conditionalFormatting>
  <conditionalFormatting sqref="AJ14">
    <cfRule type="cellIs" dxfId="2007" priority="379" stopIfTrue="1" operator="notEqual">
      <formula>U30</formula>
    </cfRule>
    <cfRule type="expression" dxfId="2006" priority="380" stopIfTrue="1">
      <formula>$N$7=7</formula>
    </cfRule>
  </conditionalFormatting>
  <conditionalFormatting sqref="AK14">
    <cfRule type="cellIs" dxfId="2005" priority="377" stopIfTrue="1" operator="notEqual">
      <formula>T30</formula>
    </cfRule>
    <cfRule type="expression" dxfId="2004" priority="378" stopIfTrue="1">
      <formula>$N$7=7</formula>
    </cfRule>
  </conditionalFormatting>
  <conditionalFormatting sqref="AH16">
    <cfRule type="cellIs" dxfId="2003" priority="375" stopIfTrue="1" operator="notEqual">
      <formula>W28</formula>
    </cfRule>
    <cfRule type="expression" dxfId="2002" priority="376" stopIfTrue="1">
      <formula>$N$7=4</formula>
    </cfRule>
  </conditionalFormatting>
  <conditionalFormatting sqref="AI16">
    <cfRule type="cellIs" dxfId="2001" priority="373" stopIfTrue="1" operator="notEqual">
      <formula>V28</formula>
    </cfRule>
    <cfRule type="expression" dxfId="2000" priority="374" stopIfTrue="1">
      <formula>$N$7=4</formula>
    </cfRule>
  </conditionalFormatting>
  <conditionalFormatting sqref="AF18">
    <cfRule type="cellIs" dxfId="1999" priority="371" stopIfTrue="1" operator="notEqual">
      <formula>Y26</formula>
    </cfRule>
    <cfRule type="expression" dxfId="1998" priority="372" stopIfTrue="1">
      <formula>$N$7=4</formula>
    </cfRule>
  </conditionalFormatting>
  <conditionalFormatting sqref="AG18">
    <cfRule type="cellIs" dxfId="1997" priority="369" stopIfTrue="1" operator="notEqual">
      <formula>X26</formula>
    </cfRule>
    <cfRule type="expression" dxfId="1996" priority="370" stopIfTrue="1">
      <formula>$N$7=4</formula>
    </cfRule>
  </conditionalFormatting>
  <conditionalFormatting sqref="AD20">
    <cfRule type="cellIs" dxfId="1995" priority="367" stopIfTrue="1" operator="notEqual">
      <formula>AA24</formula>
    </cfRule>
    <cfRule type="expression" dxfId="1994" priority="368" stopIfTrue="1">
      <formula>$N$7=4</formula>
    </cfRule>
  </conditionalFormatting>
  <conditionalFormatting sqref="AE20">
    <cfRule type="cellIs" dxfId="1993" priority="365" stopIfTrue="1" operator="notEqual">
      <formula>Z24</formula>
    </cfRule>
    <cfRule type="expression" dxfId="1992" priority="366" stopIfTrue="1">
      <formula>$N$7=4</formula>
    </cfRule>
  </conditionalFormatting>
  <conditionalFormatting sqref="Z24">
    <cfRule type="cellIs" dxfId="1991" priority="363" stopIfTrue="1" operator="notEqual">
      <formula>AE20</formula>
    </cfRule>
    <cfRule type="expression" dxfId="1990" priority="364" stopIfTrue="1">
      <formula>$N$7=4</formula>
    </cfRule>
  </conditionalFormatting>
  <conditionalFormatting sqref="AA24">
    <cfRule type="cellIs" dxfId="1989" priority="361" stopIfTrue="1" operator="notEqual">
      <formula>AD20</formula>
    </cfRule>
    <cfRule type="expression" dxfId="1988" priority="362" stopIfTrue="1">
      <formula>$N$7=4</formula>
    </cfRule>
  </conditionalFormatting>
  <conditionalFormatting sqref="X26">
    <cfRule type="cellIs" dxfId="1987" priority="359" stopIfTrue="1" operator="notEqual">
      <formula>AG18</formula>
    </cfRule>
    <cfRule type="expression" dxfId="1986" priority="360" stopIfTrue="1">
      <formula>$N$7=4</formula>
    </cfRule>
  </conditionalFormatting>
  <conditionalFormatting sqref="Y26">
    <cfRule type="cellIs" dxfId="1985" priority="357" stopIfTrue="1" operator="notEqual">
      <formula>AF18</formula>
    </cfRule>
    <cfRule type="expression" dxfId="1984" priority="358" stopIfTrue="1">
      <formula>$N$7=4</formula>
    </cfRule>
  </conditionalFormatting>
  <conditionalFormatting sqref="V28">
    <cfRule type="cellIs" dxfId="1983" priority="355" stopIfTrue="1" operator="notEqual">
      <formula>AI16</formula>
    </cfRule>
    <cfRule type="expression" dxfId="1982" priority="356" stopIfTrue="1">
      <formula>$N$7=4</formula>
    </cfRule>
  </conditionalFormatting>
  <conditionalFormatting sqref="W28">
    <cfRule type="cellIs" dxfId="1981" priority="353" stopIfTrue="1" operator="notEqual">
      <formula>AH16</formula>
    </cfRule>
    <cfRule type="expression" dxfId="1980" priority="354" stopIfTrue="1">
      <formula>$N$7=4</formula>
    </cfRule>
  </conditionalFormatting>
  <conditionalFormatting sqref="T30">
    <cfRule type="cellIs" dxfId="1979" priority="351" stopIfTrue="1" operator="notEqual">
      <formula>AK14</formula>
    </cfRule>
    <cfRule type="expression" dxfId="1978" priority="352" stopIfTrue="1">
      <formula>$N$7=7</formula>
    </cfRule>
  </conditionalFormatting>
  <conditionalFormatting sqref="U30">
    <cfRule type="cellIs" dxfId="1977" priority="349" stopIfTrue="1" operator="notEqual">
      <formula>AJ14</formula>
    </cfRule>
    <cfRule type="expression" dxfId="1976" priority="350" stopIfTrue="1">
      <formula>$N$7=7</formula>
    </cfRule>
  </conditionalFormatting>
  <conditionalFormatting sqref="P7:Q7">
    <cfRule type="cellIs" dxfId="1975" priority="346" stopIfTrue="1" operator="equal">
      <formula>2</formula>
    </cfRule>
    <cfRule type="cellIs" dxfId="1974" priority="347" stopIfTrue="1" operator="equal">
      <formula>1</formula>
    </cfRule>
    <cfRule type="expression" dxfId="1973" priority="348" stopIfTrue="1">
      <formula>P8+Q8&lt;3</formula>
    </cfRule>
  </conditionalFormatting>
  <conditionalFormatting sqref="R7:AH7 AJ7">
    <cfRule type="cellIs" dxfId="1972" priority="343" stopIfTrue="1" operator="equal">
      <formula>2</formula>
    </cfRule>
    <cfRule type="cellIs" dxfId="1971" priority="344" stopIfTrue="1" operator="equal">
      <formula>1</formula>
    </cfRule>
    <cfRule type="expression" dxfId="1970" priority="345" stopIfTrue="1">
      <formula>R8+S8&lt;3</formula>
    </cfRule>
  </conditionalFormatting>
  <conditionalFormatting sqref="R9:AH9 AJ9">
    <cfRule type="cellIs" dxfId="1969" priority="340" stopIfTrue="1" operator="equal">
      <formula>2</formula>
    </cfRule>
    <cfRule type="cellIs" dxfId="1968" priority="341" stopIfTrue="1" operator="equal">
      <formula>1</formula>
    </cfRule>
    <cfRule type="expression" dxfId="1967" priority="342" stopIfTrue="1">
      <formula>R10+S10&lt;3</formula>
    </cfRule>
  </conditionalFormatting>
  <conditionalFormatting sqref="T11:AH11 AJ11">
    <cfRule type="cellIs" dxfId="1966" priority="337" stopIfTrue="1" operator="equal">
      <formula>2</formula>
    </cfRule>
    <cfRule type="cellIs" dxfId="1965" priority="338" stopIfTrue="1" operator="equal">
      <formula>1</formula>
    </cfRule>
    <cfRule type="expression" dxfId="1964" priority="339" stopIfTrue="1">
      <formula>T12+U12&lt;3</formula>
    </cfRule>
  </conditionalFormatting>
  <conditionalFormatting sqref="V13:AH13 AJ13">
    <cfRule type="cellIs" dxfId="1963" priority="334" stopIfTrue="1" operator="equal">
      <formula>2</formula>
    </cfRule>
    <cfRule type="cellIs" dxfId="1962" priority="335" stopIfTrue="1" operator="equal">
      <formula>1</formula>
    </cfRule>
    <cfRule type="expression" dxfId="1961" priority="336" stopIfTrue="1">
      <formula>V14+W14&lt;3</formula>
    </cfRule>
  </conditionalFormatting>
  <conditionalFormatting sqref="X15:AH15 AJ15">
    <cfRule type="cellIs" dxfId="1960" priority="331" stopIfTrue="1" operator="equal">
      <formula>2</formula>
    </cfRule>
    <cfRule type="cellIs" dxfId="1959" priority="332" stopIfTrue="1" operator="equal">
      <formula>1</formula>
    </cfRule>
    <cfRule type="expression" dxfId="1958" priority="333" stopIfTrue="1">
      <formula>X16+Y16&lt;3</formula>
    </cfRule>
  </conditionalFormatting>
  <conditionalFormatting sqref="Z17:AH17 AJ17">
    <cfRule type="cellIs" dxfId="1957" priority="328" stopIfTrue="1" operator="equal">
      <formula>2</formula>
    </cfRule>
    <cfRule type="cellIs" dxfId="1956" priority="329" stopIfTrue="1" operator="equal">
      <formula>1</formula>
    </cfRule>
    <cfRule type="expression" dxfId="1955" priority="330" stopIfTrue="1">
      <formula>Z18+AA18&lt;3</formula>
    </cfRule>
  </conditionalFormatting>
  <conditionalFormatting sqref="AB19:AH19 AJ19">
    <cfRule type="cellIs" dxfId="1954" priority="325" stopIfTrue="1" operator="equal">
      <formula>2</formula>
    </cfRule>
    <cfRule type="cellIs" dxfId="1953" priority="326" stopIfTrue="1" operator="equal">
      <formula>1</formula>
    </cfRule>
    <cfRule type="expression" dxfId="1952" priority="327" stopIfTrue="1">
      <formula>AB20+AC20&lt;3</formula>
    </cfRule>
  </conditionalFormatting>
  <conditionalFormatting sqref="AD21:AH21 AJ21">
    <cfRule type="cellIs" dxfId="1951" priority="322" stopIfTrue="1" operator="equal">
      <formula>2</formula>
    </cfRule>
    <cfRule type="cellIs" dxfId="1950" priority="323" stopIfTrue="1" operator="equal">
      <formula>1</formula>
    </cfRule>
    <cfRule type="expression" dxfId="1949" priority="324" stopIfTrue="1">
      <formula>AD22+AE22&lt;3</formula>
    </cfRule>
  </conditionalFormatting>
  <conditionalFormatting sqref="AF23:AH23 AJ23">
    <cfRule type="cellIs" dxfId="1948" priority="319" stopIfTrue="1" operator="equal">
      <formula>2</formula>
    </cfRule>
    <cfRule type="cellIs" dxfId="1947" priority="320" stopIfTrue="1" operator="equal">
      <formula>1</formula>
    </cfRule>
    <cfRule type="expression" dxfId="1946" priority="321" stopIfTrue="1">
      <formula>AF24+AG24&lt;3</formula>
    </cfRule>
  </conditionalFormatting>
  <conditionalFormatting sqref="AH25 AJ25">
    <cfRule type="cellIs" dxfId="1945" priority="316" stopIfTrue="1" operator="equal">
      <formula>2</formula>
    </cfRule>
    <cfRule type="cellIs" dxfId="1944" priority="317" stopIfTrue="1" operator="equal">
      <formula>1</formula>
    </cfRule>
    <cfRule type="expression" dxfId="1943" priority="318" stopIfTrue="1">
      <formula>AH26+AI26&lt;3</formula>
    </cfRule>
  </conditionalFormatting>
  <conditionalFormatting sqref="AJ27">
    <cfRule type="cellIs" dxfId="1942" priority="313" stopIfTrue="1" operator="equal">
      <formula>2</formula>
    </cfRule>
    <cfRule type="cellIs" dxfId="1941" priority="314" stopIfTrue="1" operator="equal">
      <formula>1</formula>
    </cfRule>
    <cfRule type="expression" dxfId="1940" priority="315" stopIfTrue="1">
      <formula>AJ28+AK28&lt;3</formula>
    </cfRule>
  </conditionalFormatting>
  <conditionalFormatting sqref="N29:AH29">
    <cfRule type="cellIs" dxfId="1939" priority="310" stopIfTrue="1" operator="equal">
      <formula>2</formula>
    </cfRule>
    <cfRule type="cellIs" dxfId="1938" priority="311" stopIfTrue="1" operator="equal">
      <formula>1</formula>
    </cfRule>
    <cfRule type="expression" dxfId="1937" priority="312" stopIfTrue="1">
      <formula>N30+O30&lt;3</formula>
    </cfRule>
  </conditionalFormatting>
  <conditionalFormatting sqref="N27:AG27">
    <cfRule type="cellIs" dxfId="1936" priority="307" stopIfTrue="1" operator="equal">
      <formula>2</formula>
    </cfRule>
    <cfRule type="cellIs" dxfId="1935" priority="308" stopIfTrue="1" operator="equal">
      <formula>1</formula>
    </cfRule>
    <cfRule type="expression" dxfId="1934" priority="309" stopIfTrue="1">
      <formula>N28+O28&lt;3</formula>
    </cfRule>
  </conditionalFormatting>
  <conditionalFormatting sqref="N25:AE25">
    <cfRule type="cellIs" dxfId="1933" priority="304" stopIfTrue="1" operator="equal">
      <formula>2</formula>
    </cfRule>
    <cfRule type="cellIs" dxfId="1932" priority="305" stopIfTrue="1" operator="equal">
      <formula>1</formula>
    </cfRule>
    <cfRule type="expression" dxfId="1931" priority="306" stopIfTrue="1">
      <formula>N26+O26&lt;3</formula>
    </cfRule>
  </conditionalFormatting>
  <conditionalFormatting sqref="N23:AC23">
    <cfRule type="cellIs" dxfId="1930" priority="301" stopIfTrue="1" operator="equal">
      <formula>2</formula>
    </cfRule>
    <cfRule type="cellIs" dxfId="1929" priority="302" stopIfTrue="1" operator="equal">
      <formula>1</formula>
    </cfRule>
    <cfRule type="expression" dxfId="1928" priority="303" stopIfTrue="1">
      <formula>N24+O24&lt;3</formula>
    </cfRule>
  </conditionalFormatting>
  <conditionalFormatting sqref="N21:AA21">
    <cfRule type="cellIs" dxfId="1927" priority="298" stopIfTrue="1" operator="equal">
      <formula>2</formula>
    </cfRule>
    <cfRule type="cellIs" dxfId="1926" priority="299" stopIfTrue="1" operator="equal">
      <formula>1</formula>
    </cfRule>
    <cfRule type="expression" dxfId="1925" priority="300" stopIfTrue="1">
      <formula>N22+O22&lt;3</formula>
    </cfRule>
  </conditionalFormatting>
  <conditionalFormatting sqref="N19:Y19">
    <cfRule type="cellIs" dxfId="1924" priority="295" stopIfTrue="1" operator="equal">
      <formula>2</formula>
    </cfRule>
    <cfRule type="cellIs" dxfId="1923" priority="296" stopIfTrue="1" operator="equal">
      <formula>1</formula>
    </cfRule>
    <cfRule type="expression" dxfId="1922" priority="297" stopIfTrue="1">
      <formula>N20+O20&lt;3</formula>
    </cfRule>
  </conditionalFormatting>
  <conditionalFormatting sqref="N17:W17">
    <cfRule type="cellIs" dxfId="1921" priority="292" stopIfTrue="1" operator="equal">
      <formula>2</formula>
    </cfRule>
    <cfRule type="cellIs" dxfId="1920" priority="293" stopIfTrue="1" operator="equal">
      <formula>1</formula>
    </cfRule>
    <cfRule type="expression" dxfId="1919" priority="294" stopIfTrue="1">
      <formula>N18+O18&lt;3</formula>
    </cfRule>
  </conditionalFormatting>
  <conditionalFormatting sqref="N15:U15">
    <cfRule type="cellIs" dxfId="1918" priority="289" stopIfTrue="1" operator="equal">
      <formula>2</formula>
    </cfRule>
    <cfRule type="cellIs" dxfId="1917" priority="290" stopIfTrue="1" operator="equal">
      <formula>1</formula>
    </cfRule>
    <cfRule type="expression" dxfId="1916" priority="291" stopIfTrue="1">
      <formula>N16+O16&lt;3</formula>
    </cfRule>
  </conditionalFormatting>
  <conditionalFormatting sqref="N13:S13">
    <cfRule type="cellIs" dxfId="1915" priority="286" stopIfTrue="1" operator="equal">
      <formula>2</formula>
    </cfRule>
    <cfRule type="cellIs" dxfId="1914" priority="287" stopIfTrue="1" operator="equal">
      <formula>1</formula>
    </cfRule>
    <cfRule type="expression" dxfId="1913" priority="288" stopIfTrue="1">
      <formula>N14+O14&lt;3</formula>
    </cfRule>
  </conditionalFormatting>
  <conditionalFormatting sqref="N11:Q11">
    <cfRule type="cellIs" dxfId="1912" priority="283" stopIfTrue="1" operator="equal">
      <formula>2</formula>
    </cfRule>
    <cfRule type="cellIs" dxfId="1911" priority="284" stopIfTrue="1" operator="equal">
      <formula>1</formula>
    </cfRule>
    <cfRule type="expression" dxfId="1910" priority="285" stopIfTrue="1">
      <formula>N12+O12&lt;3</formula>
    </cfRule>
  </conditionalFormatting>
  <conditionalFormatting sqref="N9:O9">
    <cfRule type="cellIs" dxfId="1909" priority="280" stopIfTrue="1" operator="equal">
      <formula>2</formula>
    </cfRule>
    <cfRule type="cellIs" dxfId="1908" priority="281" stopIfTrue="1" operator="equal">
      <formula>1</formula>
    </cfRule>
    <cfRule type="expression" dxfId="1907" priority="282" stopIfTrue="1">
      <formula>N10+O10&lt;3</formula>
    </cfRule>
  </conditionalFormatting>
  <conditionalFormatting sqref="P8">
    <cfRule type="cellIs" dxfId="1906" priority="278" stopIfTrue="1" operator="notEqual">
      <formula>O10</formula>
    </cfRule>
    <cfRule type="expression" dxfId="1905" priority="279" stopIfTrue="1">
      <formula>$N$7=2</formula>
    </cfRule>
  </conditionalFormatting>
  <conditionalFormatting sqref="Q8">
    <cfRule type="cellIs" dxfId="1904" priority="276" stopIfTrue="1" operator="notEqual">
      <formula>N10</formula>
    </cfRule>
    <cfRule type="expression" dxfId="1903" priority="277" stopIfTrue="1">
      <formula>$N$7=2</formula>
    </cfRule>
  </conditionalFormatting>
  <conditionalFormatting sqref="R8">
    <cfRule type="cellIs" dxfId="1902" priority="274" stopIfTrue="1" operator="notEqual">
      <formula>O12</formula>
    </cfRule>
    <cfRule type="expression" dxfId="1901" priority="275" stopIfTrue="1">
      <formula>$N$7=3</formula>
    </cfRule>
  </conditionalFormatting>
  <conditionalFormatting sqref="S8">
    <cfRule type="cellIs" dxfId="1900" priority="272" stopIfTrue="1" operator="notEqual">
      <formula>N12</formula>
    </cfRule>
    <cfRule type="expression" dxfId="1899" priority="273" stopIfTrue="1">
      <formula>$N$7=3</formula>
    </cfRule>
  </conditionalFormatting>
  <conditionalFormatting sqref="T8">
    <cfRule type="expression" dxfId="1898" priority="271" stopIfTrue="1">
      <formula>$N$7=5</formula>
    </cfRule>
  </conditionalFormatting>
  <conditionalFormatting sqref="U8">
    <cfRule type="expression" dxfId="1897" priority="270" stopIfTrue="1">
      <formula>$N$7=5</formula>
    </cfRule>
  </conditionalFormatting>
  <conditionalFormatting sqref="V8">
    <cfRule type="expression" dxfId="1896" priority="269" stopIfTrue="1">
      <formula>$N$7=6</formula>
    </cfRule>
  </conditionalFormatting>
  <conditionalFormatting sqref="W8">
    <cfRule type="expression" dxfId="1895" priority="268" stopIfTrue="1">
      <formula>$N$7=6</formula>
    </cfRule>
  </conditionalFormatting>
  <conditionalFormatting sqref="X8">
    <cfRule type="expression" dxfId="1894" priority="267" stopIfTrue="1">
      <formula>$N$7=7</formula>
    </cfRule>
  </conditionalFormatting>
  <conditionalFormatting sqref="Y8">
    <cfRule type="expression" dxfId="1893" priority="266" stopIfTrue="1">
      <formula>$N$7=7</formula>
    </cfRule>
  </conditionalFormatting>
  <conditionalFormatting sqref="Z8">
    <cfRule type="expression" dxfId="1892" priority="265" stopIfTrue="1">
      <formula>$N$7=8</formula>
    </cfRule>
  </conditionalFormatting>
  <conditionalFormatting sqref="AA8">
    <cfRule type="expression" dxfId="1891" priority="264" stopIfTrue="1">
      <formula>$N$7=8</formula>
    </cfRule>
  </conditionalFormatting>
  <conditionalFormatting sqref="AB8">
    <cfRule type="expression" dxfId="1890" priority="263" stopIfTrue="1">
      <formula>$N$7=9</formula>
    </cfRule>
  </conditionalFormatting>
  <conditionalFormatting sqref="AC8">
    <cfRule type="expression" dxfId="1889" priority="262" stopIfTrue="1">
      <formula>$N$7=9</formula>
    </cfRule>
  </conditionalFormatting>
  <conditionalFormatting sqref="AD8">
    <cfRule type="expression" dxfId="1888" priority="261" stopIfTrue="1">
      <formula>$N$7=10</formula>
    </cfRule>
  </conditionalFormatting>
  <conditionalFormatting sqref="AE8">
    <cfRule type="expression" dxfId="1887" priority="260" stopIfTrue="1">
      <formula>$N$7=10</formula>
    </cfRule>
  </conditionalFormatting>
  <conditionalFormatting sqref="AF8">
    <cfRule type="expression" dxfId="1886" priority="259" stopIfTrue="1">
      <formula>$N$7=11</formula>
    </cfRule>
  </conditionalFormatting>
  <conditionalFormatting sqref="AG8">
    <cfRule type="expression" dxfId="1885" priority="258" stopIfTrue="1">
      <formula>$N$7=11</formula>
    </cfRule>
  </conditionalFormatting>
  <conditionalFormatting sqref="N10">
    <cfRule type="cellIs" dxfId="1884" priority="256" stopIfTrue="1" operator="notEqual">
      <formula>Q8</formula>
    </cfRule>
    <cfRule type="expression" dxfId="1883" priority="257" stopIfTrue="1">
      <formula>$N$7=2</formula>
    </cfRule>
  </conditionalFormatting>
  <conditionalFormatting sqref="O10">
    <cfRule type="cellIs" dxfId="1882" priority="254" stopIfTrue="1" operator="notEqual">
      <formula>P8</formula>
    </cfRule>
    <cfRule type="expression" dxfId="1881" priority="255" stopIfTrue="1">
      <formula>$N$7=2</formula>
    </cfRule>
  </conditionalFormatting>
  <conditionalFormatting sqref="R10">
    <cfRule type="cellIs" dxfId="1880" priority="252" stopIfTrue="1" operator="notEqual">
      <formula>Q12</formula>
    </cfRule>
    <cfRule type="expression" dxfId="1879" priority="253" stopIfTrue="1">
      <formula>$N$7=4</formula>
    </cfRule>
  </conditionalFormatting>
  <conditionalFormatting sqref="S10">
    <cfRule type="cellIs" dxfId="1878" priority="250" stopIfTrue="1" operator="notEqual">
      <formula>P12</formula>
    </cfRule>
    <cfRule type="expression" dxfId="1877" priority="251" stopIfTrue="1">
      <formula>$N$7=4</formula>
    </cfRule>
  </conditionalFormatting>
  <conditionalFormatting sqref="T10">
    <cfRule type="expression" dxfId="1876" priority="249" stopIfTrue="1">
      <formula>$N$7=6</formula>
    </cfRule>
  </conditionalFormatting>
  <conditionalFormatting sqref="U10">
    <cfRule type="expression" dxfId="1875" priority="248" stopIfTrue="1">
      <formula>$N$7=6</formula>
    </cfRule>
  </conditionalFormatting>
  <conditionalFormatting sqref="V10">
    <cfRule type="expression" dxfId="1874" priority="247" stopIfTrue="1">
      <formula>$N$7=7</formula>
    </cfRule>
  </conditionalFormatting>
  <conditionalFormatting sqref="W10">
    <cfRule type="expression" dxfId="1873" priority="246" stopIfTrue="1">
      <formula>$N$7=7</formula>
    </cfRule>
  </conditionalFormatting>
  <conditionalFormatting sqref="X10">
    <cfRule type="expression" dxfId="1872" priority="245" stopIfTrue="1">
      <formula>$N$7=8</formula>
    </cfRule>
  </conditionalFormatting>
  <conditionalFormatting sqref="Y10">
    <cfRule type="expression" dxfId="1871" priority="244" stopIfTrue="1">
      <formula>$N$7=8</formula>
    </cfRule>
  </conditionalFormatting>
  <conditionalFormatting sqref="Z10">
    <cfRule type="expression" dxfId="1870" priority="243" stopIfTrue="1">
      <formula>$N$7=9</formula>
    </cfRule>
  </conditionalFormatting>
  <conditionalFormatting sqref="AA10">
    <cfRule type="expression" dxfId="1869" priority="242" stopIfTrue="1">
      <formula>$N$7=9</formula>
    </cfRule>
  </conditionalFormatting>
  <conditionalFormatting sqref="AB10">
    <cfRule type="expression" dxfId="1868" priority="241" stopIfTrue="1">
      <formula>$N$7=10</formula>
    </cfRule>
  </conditionalFormatting>
  <conditionalFormatting sqref="AC10">
    <cfRule type="expression" dxfId="1867" priority="240" stopIfTrue="1">
      <formula>$N$7=10</formula>
    </cfRule>
  </conditionalFormatting>
  <conditionalFormatting sqref="AD10">
    <cfRule type="expression" dxfId="1866" priority="239" stopIfTrue="1">
      <formula>$N$7=11</formula>
    </cfRule>
  </conditionalFormatting>
  <conditionalFormatting sqref="AE10">
    <cfRule type="expression" dxfId="1865" priority="238" stopIfTrue="1">
      <formula>$N$7=11</formula>
    </cfRule>
  </conditionalFormatting>
  <conditionalFormatting sqref="AF10">
    <cfRule type="expression" dxfId="1864" priority="237" stopIfTrue="1">
      <formula>$N$7=1</formula>
    </cfRule>
  </conditionalFormatting>
  <conditionalFormatting sqref="AG10">
    <cfRule type="expression" dxfId="1863" priority="236" stopIfTrue="1">
      <formula>$N$7=1</formula>
    </cfRule>
  </conditionalFormatting>
  <conditionalFormatting sqref="N12">
    <cfRule type="cellIs" dxfId="1862" priority="234" stopIfTrue="1" operator="notEqual">
      <formula>S8</formula>
    </cfRule>
    <cfRule type="expression" dxfId="1861" priority="235" stopIfTrue="1">
      <formula>$N$7=3</formula>
    </cfRule>
  </conditionalFormatting>
  <conditionalFormatting sqref="O12">
    <cfRule type="cellIs" dxfId="1860" priority="232" stopIfTrue="1" operator="notEqual">
      <formula>R8</formula>
    </cfRule>
    <cfRule type="expression" dxfId="1859" priority="233" stopIfTrue="1">
      <formula>$N$7=3</formula>
    </cfRule>
  </conditionalFormatting>
  <conditionalFormatting sqref="P12">
    <cfRule type="cellIs" dxfId="1858" priority="230" stopIfTrue="1" operator="notEqual">
      <formula>S10</formula>
    </cfRule>
    <cfRule type="expression" dxfId="1857" priority="231" stopIfTrue="1">
      <formula>$N$7=4</formula>
    </cfRule>
  </conditionalFormatting>
  <conditionalFormatting sqref="Q12">
    <cfRule type="cellIs" dxfId="1856" priority="228" stopIfTrue="1" operator="notEqual">
      <formula>R10</formula>
    </cfRule>
    <cfRule type="expression" dxfId="1855" priority="229" stopIfTrue="1">
      <formula>$N$7=4</formula>
    </cfRule>
  </conditionalFormatting>
  <conditionalFormatting sqref="T12">
    <cfRule type="expression" dxfId="1854" priority="227" stopIfTrue="1">
      <formula>$N$7=7</formula>
    </cfRule>
  </conditionalFormatting>
  <conditionalFormatting sqref="U12">
    <cfRule type="expression" dxfId="1853" priority="226" stopIfTrue="1">
      <formula>$N$7=7</formula>
    </cfRule>
  </conditionalFormatting>
  <conditionalFormatting sqref="V12">
    <cfRule type="expression" dxfId="1852" priority="225" stopIfTrue="1">
      <formula>$N$7=8</formula>
    </cfRule>
  </conditionalFormatting>
  <conditionalFormatting sqref="W12">
    <cfRule type="expression" dxfId="1851" priority="224" stopIfTrue="1">
      <formula>$N$7=8</formula>
    </cfRule>
  </conditionalFormatting>
  <conditionalFormatting sqref="X12">
    <cfRule type="expression" dxfId="1850" priority="223" stopIfTrue="1">
      <formula>$N$7=9</formula>
    </cfRule>
  </conditionalFormatting>
  <conditionalFormatting sqref="Y12">
    <cfRule type="expression" dxfId="1849" priority="222" stopIfTrue="1">
      <formula>$N$7=9</formula>
    </cfRule>
  </conditionalFormatting>
  <conditionalFormatting sqref="Z12">
    <cfRule type="expression" dxfId="1848" priority="221" stopIfTrue="1">
      <formula>$N$7=10</formula>
    </cfRule>
  </conditionalFormatting>
  <conditionalFormatting sqref="AA12">
    <cfRule type="expression" dxfId="1847" priority="220" stopIfTrue="1">
      <formula>$N$7=10</formula>
    </cfRule>
  </conditionalFormatting>
  <conditionalFormatting sqref="AB12">
    <cfRule type="expression" dxfId="1846" priority="219" stopIfTrue="1">
      <formula>$N$7=11</formula>
    </cfRule>
  </conditionalFormatting>
  <conditionalFormatting sqref="AC12">
    <cfRule type="expression" dxfId="1845" priority="218" stopIfTrue="1">
      <formula>$N$7=11</formula>
    </cfRule>
  </conditionalFormatting>
  <conditionalFormatting sqref="AD12">
    <cfRule type="expression" dxfId="1844" priority="217" stopIfTrue="1">
      <formula>$N$7=1</formula>
    </cfRule>
  </conditionalFormatting>
  <conditionalFormatting sqref="AE12">
    <cfRule type="expression" dxfId="1843" priority="216" stopIfTrue="1">
      <formula>$N$7=1</formula>
    </cfRule>
  </conditionalFormatting>
  <conditionalFormatting sqref="AF12">
    <cfRule type="expression" dxfId="1842" priority="215" stopIfTrue="1">
      <formula>$N$7=2</formula>
    </cfRule>
  </conditionalFormatting>
  <conditionalFormatting sqref="AG12">
    <cfRule type="expression" dxfId="1841" priority="214" stopIfTrue="1">
      <formula>$N$7=2</formula>
    </cfRule>
  </conditionalFormatting>
  <conditionalFormatting sqref="N14">
    <cfRule type="expression" dxfId="1840" priority="213" stopIfTrue="1">
      <formula>$N$7=5</formula>
    </cfRule>
  </conditionalFormatting>
  <conditionalFormatting sqref="O14">
    <cfRule type="expression" dxfId="1839" priority="212" stopIfTrue="1">
      <formula>$N$7=5</formula>
    </cfRule>
  </conditionalFormatting>
  <conditionalFormatting sqref="P14">
    <cfRule type="expression" dxfId="1838" priority="211" stopIfTrue="1">
      <formula>$N$7=6</formula>
    </cfRule>
  </conditionalFormatting>
  <conditionalFormatting sqref="Q14">
    <cfRule type="expression" dxfId="1837" priority="210" stopIfTrue="1">
      <formula>$N$7=6</formula>
    </cfRule>
  </conditionalFormatting>
  <conditionalFormatting sqref="R14">
    <cfRule type="expression" dxfId="1836" priority="209" stopIfTrue="1">
      <formula>$N$7=7</formula>
    </cfRule>
  </conditionalFormatting>
  <conditionalFormatting sqref="S14">
    <cfRule type="expression" dxfId="1835" priority="208" stopIfTrue="1">
      <formula>$N$7=7</formula>
    </cfRule>
  </conditionalFormatting>
  <conditionalFormatting sqref="V14">
    <cfRule type="cellIs" dxfId="1834" priority="206" stopIfTrue="1" operator="notEqual">
      <formula>U16</formula>
    </cfRule>
    <cfRule type="expression" dxfId="1833" priority="207" stopIfTrue="1">
      <formula>$N$7=10</formula>
    </cfRule>
  </conditionalFormatting>
  <conditionalFormatting sqref="W14">
    <cfRule type="cellIs" dxfId="1832" priority="204" stopIfTrue="1" operator="notEqual">
      <formula>T16</formula>
    </cfRule>
    <cfRule type="expression" dxfId="1831" priority="205" stopIfTrue="1">
      <formula>$N$7=10</formula>
    </cfRule>
  </conditionalFormatting>
  <conditionalFormatting sqref="X14">
    <cfRule type="cellIs" dxfId="1830" priority="202" stopIfTrue="1" operator="notEqual">
      <formula>U18</formula>
    </cfRule>
    <cfRule type="expression" dxfId="1829" priority="203" stopIfTrue="1">
      <formula>$N$7=11</formula>
    </cfRule>
  </conditionalFormatting>
  <conditionalFormatting sqref="Y14">
    <cfRule type="cellIs" dxfId="1828" priority="200" stopIfTrue="1" operator="notEqual">
      <formula>T18</formula>
    </cfRule>
    <cfRule type="expression" dxfId="1827" priority="201" stopIfTrue="1">
      <formula>$N$7=11</formula>
    </cfRule>
  </conditionalFormatting>
  <conditionalFormatting sqref="Z14">
    <cfRule type="cellIs" dxfId="1826" priority="198" stopIfTrue="1" operator="notEqual">
      <formula>U20</formula>
    </cfRule>
    <cfRule type="expression" dxfId="1825" priority="199" stopIfTrue="1">
      <formula>$N$7=1</formula>
    </cfRule>
  </conditionalFormatting>
  <conditionalFormatting sqref="AA14">
    <cfRule type="cellIs" dxfId="1824" priority="196" stopIfTrue="1" operator="notEqual">
      <formula>T20</formula>
    </cfRule>
    <cfRule type="expression" dxfId="1823" priority="197" stopIfTrue="1">
      <formula>$N$7=1</formula>
    </cfRule>
  </conditionalFormatting>
  <conditionalFormatting sqref="AB14">
    <cfRule type="cellIs" dxfId="1822" priority="194" stopIfTrue="1" operator="notEqual">
      <formula>U22</formula>
    </cfRule>
    <cfRule type="expression" dxfId="1821" priority="195" stopIfTrue="1">
      <formula>$N$7=2</formula>
    </cfRule>
  </conditionalFormatting>
  <conditionalFormatting sqref="AC14">
    <cfRule type="cellIs" dxfId="1820" priority="192" stopIfTrue="1" operator="notEqual">
      <formula>T22</formula>
    </cfRule>
    <cfRule type="expression" dxfId="1819" priority="193" stopIfTrue="1">
      <formula>$N$7=2</formula>
    </cfRule>
  </conditionalFormatting>
  <conditionalFormatting sqref="AD14">
    <cfRule type="cellIs" dxfId="1818" priority="190" stopIfTrue="1" operator="notEqual">
      <formula>U24</formula>
    </cfRule>
    <cfRule type="expression" dxfId="1817" priority="191" stopIfTrue="1">
      <formula>$N$7=3</formula>
    </cfRule>
  </conditionalFormatting>
  <conditionalFormatting sqref="AE14">
    <cfRule type="cellIs" dxfId="1816" priority="188" stopIfTrue="1" operator="notEqual">
      <formula>T24</formula>
    </cfRule>
    <cfRule type="expression" dxfId="1815" priority="189" stopIfTrue="1">
      <formula>$N$7=3</formula>
    </cfRule>
  </conditionalFormatting>
  <conditionalFormatting sqref="AF14">
    <cfRule type="cellIs" dxfId="1814" priority="186" stopIfTrue="1" operator="notEqual">
      <formula>U26</formula>
    </cfRule>
    <cfRule type="expression" dxfId="1813" priority="187" stopIfTrue="1">
      <formula>$N$7=4</formula>
    </cfRule>
  </conditionalFormatting>
  <conditionalFormatting sqref="AG14">
    <cfRule type="cellIs" dxfId="1812" priority="184" stopIfTrue="1" operator="notEqual">
      <formula>T26</formula>
    </cfRule>
    <cfRule type="expression" dxfId="1811" priority="185" stopIfTrue="1">
      <formula>$N$7=4</formula>
    </cfRule>
  </conditionalFormatting>
  <conditionalFormatting sqref="N16">
    <cfRule type="expression" dxfId="1810" priority="183" stopIfTrue="1">
      <formula>$N$7=6</formula>
    </cfRule>
  </conditionalFormatting>
  <conditionalFormatting sqref="O16">
    <cfRule type="expression" dxfId="1809" priority="182" stopIfTrue="1">
      <formula>$N$7=6</formula>
    </cfRule>
  </conditionalFormatting>
  <conditionalFormatting sqref="P16">
    <cfRule type="expression" dxfId="1808" priority="181" stopIfTrue="1">
      <formula>$N$7=7</formula>
    </cfRule>
  </conditionalFormatting>
  <conditionalFormatting sqref="Q16">
    <cfRule type="expression" dxfId="1807" priority="180" stopIfTrue="1">
      <formula>$N$7=7</formula>
    </cfRule>
  </conditionalFormatting>
  <conditionalFormatting sqref="R16">
    <cfRule type="expression" dxfId="1806" priority="179" stopIfTrue="1">
      <formula>$N$7=8</formula>
    </cfRule>
  </conditionalFormatting>
  <conditionalFormatting sqref="S16">
    <cfRule type="expression" dxfId="1805" priority="178" stopIfTrue="1">
      <formula>$N$7=8</formula>
    </cfRule>
  </conditionalFormatting>
  <conditionalFormatting sqref="T16">
    <cfRule type="cellIs" dxfId="1804" priority="176" stopIfTrue="1" operator="notEqual">
      <formula>W14</formula>
    </cfRule>
    <cfRule type="expression" dxfId="1803" priority="177" stopIfTrue="1">
      <formula>$N$7=10</formula>
    </cfRule>
  </conditionalFormatting>
  <conditionalFormatting sqref="U16">
    <cfRule type="cellIs" dxfId="1802" priority="174" stopIfTrue="1" operator="notEqual">
      <formula>V14</formula>
    </cfRule>
    <cfRule type="expression" dxfId="1801" priority="175" stopIfTrue="1">
      <formula>$N$7=10</formula>
    </cfRule>
  </conditionalFormatting>
  <conditionalFormatting sqref="AF16">
    <cfRule type="cellIs" dxfId="1800" priority="172" stopIfTrue="1" operator="notEqual">
      <formula>W26</formula>
    </cfRule>
    <cfRule type="expression" dxfId="1799" priority="173" stopIfTrue="1">
      <formula>$N$7=5</formula>
    </cfRule>
  </conditionalFormatting>
  <conditionalFormatting sqref="AG16">
    <cfRule type="cellIs" dxfId="1798" priority="170" stopIfTrue="1" operator="notEqual">
      <formula>V26</formula>
    </cfRule>
    <cfRule type="expression" dxfId="1797" priority="171" stopIfTrue="1">
      <formula>$N$7=5</formula>
    </cfRule>
  </conditionalFormatting>
  <conditionalFormatting sqref="X16">
    <cfRule type="cellIs" dxfId="1796" priority="168" stopIfTrue="1" operator="notEqual">
      <formula>W18</formula>
    </cfRule>
    <cfRule type="expression" dxfId="1795" priority="169" stopIfTrue="1">
      <formula>$N$7=1</formula>
    </cfRule>
  </conditionalFormatting>
  <conditionalFormatting sqref="Y16">
    <cfRule type="cellIs" dxfId="1794" priority="166" stopIfTrue="1" operator="notEqual">
      <formula>V18</formula>
    </cfRule>
    <cfRule type="expression" dxfId="1793" priority="167" stopIfTrue="1">
      <formula>$N$7=1</formula>
    </cfRule>
  </conditionalFormatting>
  <conditionalFormatting sqref="Z16">
    <cfRule type="cellIs" dxfId="1792" priority="164" stopIfTrue="1" operator="notEqual">
      <formula>W20</formula>
    </cfRule>
    <cfRule type="expression" dxfId="1791" priority="165" stopIfTrue="1">
      <formula>$N$7=2</formula>
    </cfRule>
  </conditionalFormatting>
  <conditionalFormatting sqref="AA16">
    <cfRule type="cellIs" dxfId="1790" priority="162" stopIfTrue="1" operator="notEqual">
      <formula>V20</formula>
    </cfRule>
    <cfRule type="expression" dxfId="1789" priority="163" stopIfTrue="1">
      <formula>$N$7=2</formula>
    </cfRule>
  </conditionalFormatting>
  <conditionalFormatting sqref="AB16">
    <cfRule type="cellIs" dxfId="1788" priority="160" stopIfTrue="1" operator="notEqual">
      <formula>W22</formula>
    </cfRule>
    <cfRule type="expression" dxfId="1787" priority="161" stopIfTrue="1">
      <formula>$N$7=3</formula>
    </cfRule>
  </conditionalFormatting>
  <conditionalFormatting sqref="AC16">
    <cfRule type="cellIs" dxfId="1786" priority="158" stopIfTrue="1" operator="notEqual">
      <formula>V22</formula>
    </cfRule>
    <cfRule type="expression" dxfId="1785" priority="159" stopIfTrue="1">
      <formula>$N$7=3</formula>
    </cfRule>
  </conditionalFormatting>
  <conditionalFormatting sqref="AD16">
    <cfRule type="cellIs" dxfId="1784" priority="156" stopIfTrue="1" operator="notEqual">
      <formula>W24</formula>
    </cfRule>
    <cfRule type="expression" dxfId="1783" priority="157" stopIfTrue="1">
      <formula>$N$7=4</formula>
    </cfRule>
  </conditionalFormatting>
  <conditionalFormatting sqref="AE16">
    <cfRule type="cellIs" dxfId="1782" priority="154" stopIfTrue="1" operator="notEqual">
      <formula>V24</formula>
    </cfRule>
    <cfRule type="expression" dxfId="1781" priority="155" stopIfTrue="1">
      <formula>$N$7=4</formula>
    </cfRule>
  </conditionalFormatting>
  <conditionalFormatting sqref="N18">
    <cfRule type="expression" dxfId="1780" priority="153" stopIfTrue="1">
      <formula>$N$7=7</formula>
    </cfRule>
  </conditionalFormatting>
  <conditionalFormatting sqref="O18">
    <cfRule type="expression" dxfId="1779" priority="152" stopIfTrue="1">
      <formula>$N$7=7</formula>
    </cfRule>
  </conditionalFormatting>
  <conditionalFormatting sqref="P18">
    <cfRule type="expression" dxfId="1778" priority="151" stopIfTrue="1">
      <formula>$N$7=8</formula>
    </cfRule>
  </conditionalFormatting>
  <conditionalFormatting sqref="Q18">
    <cfRule type="expression" dxfId="1777" priority="150" stopIfTrue="1">
      <formula>$N$7=8</formula>
    </cfRule>
  </conditionalFormatting>
  <conditionalFormatting sqref="R18">
    <cfRule type="expression" dxfId="1776" priority="149" stopIfTrue="1">
      <formula>$N$7=9</formula>
    </cfRule>
  </conditionalFormatting>
  <conditionalFormatting sqref="S18">
    <cfRule type="expression" dxfId="1775" priority="148" stopIfTrue="1">
      <formula>$N$7=9</formula>
    </cfRule>
  </conditionalFormatting>
  <conditionalFormatting sqref="T18">
    <cfRule type="cellIs" dxfId="1774" priority="146" stopIfTrue="1" operator="notEqual">
      <formula>Y14</formula>
    </cfRule>
    <cfRule type="expression" dxfId="1773" priority="147" stopIfTrue="1">
      <formula>$N$7=11</formula>
    </cfRule>
  </conditionalFormatting>
  <conditionalFormatting sqref="U18">
    <cfRule type="cellIs" dxfId="1772" priority="144" stopIfTrue="1" operator="notEqual">
      <formula>X14</formula>
    </cfRule>
    <cfRule type="expression" dxfId="1771" priority="145" stopIfTrue="1">
      <formula>$N$7=11</formula>
    </cfRule>
  </conditionalFormatting>
  <conditionalFormatting sqref="V18">
    <cfRule type="cellIs" dxfId="1770" priority="142" stopIfTrue="1" operator="notEqual">
      <formula>Y16</formula>
    </cfRule>
    <cfRule type="expression" dxfId="1769" priority="143" stopIfTrue="1">
      <formula>$N$7=1</formula>
    </cfRule>
  </conditionalFormatting>
  <conditionalFormatting sqref="W18">
    <cfRule type="cellIs" dxfId="1768" priority="140" stopIfTrue="1" operator="notEqual">
      <formula>X16</formula>
    </cfRule>
    <cfRule type="expression" dxfId="1767" priority="141" stopIfTrue="1">
      <formula>$N$7=1</formula>
    </cfRule>
  </conditionalFormatting>
  <conditionalFormatting sqref="AD18">
    <cfRule type="cellIs" dxfId="1766" priority="138" stopIfTrue="1" operator="notEqual">
      <formula>Y24</formula>
    </cfRule>
    <cfRule type="expression" dxfId="1765" priority="139" stopIfTrue="1">
      <formula>$N$7=5</formula>
    </cfRule>
  </conditionalFormatting>
  <conditionalFormatting sqref="AE18">
    <cfRule type="cellIs" dxfId="1764" priority="136" stopIfTrue="1" operator="notEqual">
      <formula>X24</formula>
    </cfRule>
    <cfRule type="expression" dxfId="1763" priority="137" stopIfTrue="1">
      <formula>$N$7=5</formula>
    </cfRule>
  </conditionalFormatting>
  <conditionalFormatting sqref="AB20">
    <cfRule type="cellIs" dxfId="1762" priority="134" stopIfTrue="1" operator="notEqual">
      <formula>AA22</formula>
    </cfRule>
    <cfRule type="expression" dxfId="1761" priority="135" stopIfTrue="1">
      <formula>$N$7=5</formula>
    </cfRule>
  </conditionalFormatting>
  <conditionalFormatting sqref="AC20">
    <cfRule type="cellIs" dxfId="1760" priority="132" stopIfTrue="1" operator="notEqual">
      <formula>Z22</formula>
    </cfRule>
    <cfRule type="expression" dxfId="1759" priority="133" stopIfTrue="1">
      <formula>$N$7=5</formula>
    </cfRule>
  </conditionalFormatting>
  <conditionalFormatting sqref="AF18">
    <cfRule type="cellIs" dxfId="1758" priority="130" stopIfTrue="1" operator="notEqual">
      <formula>Y26</formula>
    </cfRule>
    <cfRule type="expression" dxfId="1757" priority="131" stopIfTrue="1">
      <formula>$N$7=6</formula>
    </cfRule>
  </conditionalFormatting>
  <conditionalFormatting sqref="AG18">
    <cfRule type="cellIs" dxfId="1756" priority="128" stopIfTrue="1" operator="notEqual">
      <formula>X26</formula>
    </cfRule>
    <cfRule type="expression" dxfId="1755" priority="129" stopIfTrue="1">
      <formula>$N$7=6</formula>
    </cfRule>
  </conditionalFormatting>
  <conditionalFormatting sqref="AD20">
    <cfRule type="cellIs" dxfId="1754" priority="126" stopIfTrue="1" operator="notEqual">
      <formula>AA24</formula>
    </cfRule>
    <cfRule type="expression" dxfId="1753" priority="127" stopIfTrue="1">
      <formula>$N$7=6</formula>
    </cfRule>
  </conditionalFormatting>
  <conditionalFormatting sqref="AE20">
    <cfRule type="cellIs" dxfId="1752" priority="124" stopIfTrue="1" operator="notEqual">
      <formula>Z24</formula>
    </cfRule>
    <cfRule type="expression" dxfId="1751" priority="125" stopIfTrue="1">
      <formula>$N$7=6</formula>
    </cfRule>
  </conditionalFormatting>
  <conditionalFormatting sqref="AF20">
    <cfRule type="cellIs" dxfId="1750" priority="122" stopIfTrue="1" operator="notEqual">
      <formula>AA26</formula>
    </cfRule>
    <cfRule type="expression" dxfId="1749" priority="123" stopIfTrue="1">
      <formula>$N$7=7</formula>
    </cfRule>
  </conditionalFormatting>
  <conditionalFormatting sqref="AG20">
    <cfRule type="cellIs" dxfId="1748" priority="120" stopIfTrue="1" operator="notEqual">
      <formula>Z26</formula>
    </cfRule>
    <cfRule type="expression" dxfId="1747" priority="121" stopIfTrue="1">
      <formula>$N$7=7</formula>
    </cfRule>
  </conditionalFormatting>
  <conditionalFormatting sqref="Z18">
    <cfRule type="cellIs" dxfId="1746" priority="118" stopIfTrue="1" operator="notEqual">
      <formula>Y20</formula>
    </cfRule>
    <cfRule type="expression" dxfId="1745" priority="119" stopIfTrue="1">
      <formula>$N$7=3</formula>
    </cfRule>
  </conditionalFormatting>
  <conditionalFormatting sqref="AA18">
    <cfRule type="cellIs" dxfId="1744" priority="116" stopIfTrue="1" operator="notEqual">
      <formula>X20</formula>
    </cfRule>
    <cfRule type="expression" dxfId="1743" priority="117" stopIfTrue="1">
      <formula>$N$7=3</formula>
    </cfRule>
  </conditionalFormatting>
  <conditionalFormatting sqref="AB18">
    <cfRule type="cellIs" dxfId="1742" priority="114" stopIfTrue="1" operator="notEqual">
      <formula>Y22</formula>
    </cfRule>
    <cfRule type="expression" dxfId="1741" priority="115" stopIfTrue="1">
      <formula>$N$7=4</formula>
    </cfRule>
  </conditionalFormatting>
  <conditionalFormatting sqref="AC18">
    <cfRule type="cellIs" dxfId="1740" priority="112" stopIfTrue="1" operator="notEqual">
      <formula>X22</formula>
    </cfRule>
    <cfRule type="expression" dxfId="1739" priority="113" stopIfTrue="1">
      <formula>$N$7=4</formula>
    </cfRule>
  </conditionalFormatting>
  <conditionalFormatting sqref="AB19:AG19">
    <cfRule type="cellIs" dxfId="1738" priority="109" stopIfTrue="1" operator="equal">
      <formula>2</formula>
    </cfRule>
    <cfRule type="cellIs" dxfId="1737" priority="110" stopIfTrue="1" operator="equal">
      <formula>1</formula>
    </cfRule>
    <cfRule type="expression" dxfId="1736" priority="111" stopIfTrue="1">
      <formula>AB20+AC20&lt;3</formula>
    </cfRule>
  </conditionalFormatting>
  <conditionalFormatting sqref="N20">
    <cfRule type="expression" dxfId="1735" priority="108" stopIfTrue="1">
      <formula>$N$7=8</formula>
    </cfRule>
  </conditionalFormatting>
  <conditionalFormatting sqref="O20">
    <cfRule type="expression" dxfId="1734" priority="107" stopIfTrue="1">
      <formula>$N$7=8</formula>
    </cfRule>
  </conditionalFormatting>
  <conditionalFormatting sqref="P20">
    <cfRule type="expression" dxfId="1733" priority="106" stopIfTrue="1">
      <formula>$N$7=9</formula>
    </cfRule>
  </conditionalFormatting>
  <conditionalFormatting sqref="Q20">
    <cfRule type="expression" dxfId="1732" priority="105" stopIfTrue="1">
      <formula>$N$7=9</formula>
    </cfRule>
  </conditionalFormatting>
  <conditionalFormatting sqref="R20">
    <cfRule type="expression" dxfId="1731" priority="104" stopIfTrue="1">
      <formula>$N$7=10</formula>
    </cfRule>
  </conditionalFormatting>
  <conditionalFormatting sqref="S20">
    <cfRule type="expression" dxfId="1730" priority="103" stopIfTrue="1">
      <formula>$N$7=10</formula>
    </cfRule>
  </conditionalFormatting>
  <conditionalFormatting sqref="T20">
    <cfRule type="cellIs" dxfId="1729" priority="101" stopIfTrue="1" operator="notEqual">
      <formula>AA14</formula>
    </cfRule>
    <cfRule type="expression" dxfId="1728" priority="102" stopIfTrue="1">
      <formula>$N$7=1</formula>
    </cfRule>
  </conditionalFormatting>
  <conditionalFormatting sqref="U20">
    <cfRule type="cellIs" dxfId="1727" priority="99" stopIfTrue="1" operator="notEqual">
      <formula>Z14</formula>
    </cfRule>
    <cfRule type="expression" dxfId="1726" priority="100" stopIfTrue="1">
      <formula>$N$7=1</formula>
    </cfRule>
  </conditionalFormatting>
  <conditionalFormatting sqref="V20">
    <cfRule type="cellIs" dxfId="1725" priority="97" stopIfTrue="1" operator="notEqual">
      <formula>AA16</formula>
    </cfRule>
    <cfRule type="expression" dxfId="1724" priority="98" stopIfTrue="1">
      <formula>$N$7=2</formula>
    </cfRule>
  </conditionalFormatting>
  <conditionalFormatting sqref="W20">
    <cfRule type="cellIs" dxfId="1723" priority="95" stopIfTrue="1" operator="notEqual">
      <formula>Z16</formula>
    </cfRule>
    <cfRule type="expression" dxfId="1722" priority="96" stopIfTrue="1">
      <formula>$N$7=2</formula>
    </cfRule>
  </conditionalFormatting>
  <conditionalFormatting sqref="X20">
    <cfRule type="cellIs" dxfId="1721" priority="93" stopIfTrue="1" operator="notEqual">
      <formula>AA18</formula>
    </cfRule>
    <cfRule type="expression" dxfId="1720" priority="94" stopIfTrue="1">
      <formula>$N$7=3</formula>
    </cfRule>
  </conditionalFormatting>
  <conditionalFormatting sqref="Y20">
    <cfRule type="cellIs" dxfId="1719" priority="91" stopIfTrue="1" operator="notEqual">
      <formula>Z18</formula>
    </cfRule>
    <cfRule type="expression" dxfId="1718" priority="92" stopIfTrue="1">
      <formula>$N$7=3</formula>
    </cfRule>
  </conditionalFormatting>
  <conditionalFormatting sqref="N22">
    <cfRule type="expression" dxfId="1717" priority="90" stopIfTrue="1">
      <formula>$N$7=9</formula>
    </cfRule>
  </conditionalFormatting>
  <conditionalFormatting sqref="O22">
    <cfRule type="expression" dxfId="1716" priority="89" stopIfTrue="1">
      <formula>$N$7=9</formula>
    </cfRule>
  </conditionalFormatting>
  <conditionalFormatting sqref="P22">
    <cfRule type="expression" dxfId="1715" priority="88" stopIfTrue="1">
      <formula>$N$7=10</formula>
    </cfRule>
  </conditionalFormatting>
  <conditionalFormatting sqref="Q22">
    <cfRule type="expression" dxfId="1714" priority="87" stopIfTrue="1">
      <formula>$N$7=10</formula>
    </cfRule>
  </conditionalFormatting>
  <conditionalFormatting sqref="R22">
    <cfRule type="expression" dxfId="1713" priority="86" stopIfTrue="1">
      <formula>$N$7=11</formula>
    </cfRule>
  </conditionalFormatting>
  <conditionalFormatting sqref="S22">
    <cfRule type="expression" dxfId="1712" priority="85" stopIfTrue="1">
      <formula>$N$7=11</formula>
    </cfRule>
  </conditionalFormatting>
  <conditionalFormatting sqref="Z22">
    <cfRule type="cellIs" dxfId="1711" priority="83" stopIfTrue="1" operator="notEqual">
      <formula>AC20</formula>
    </cfRule>
    <cfRule type="expression" dxfId="1710" priority="84" stopIfTrue="1">
      <formula>$N$7=5</formula>
    </cfRule>
  </conditionalFormatting>
  <conditionalFormatting sqref="AA22">
    <cfRule type="cellIs" dxfId="1709" priority="81" stopIfTrue="1" operator="notEqual">
      <formula>AB20</formula>
    </cfRule>
    <cfRule type="expression" dxfId="1708" priority="82" stopIfTrue="1">
      <formula>$N$7=5</formula>
    </cfRule>
  </conditionalFormatting>
  <conditionalFormatting sqref="T22">
    <cfRule type="cellIs" dxfId="1707" priority="79" stopIfTrue="1" operator="notEqual">
      <formula>AC14</formula>
    </cfRule>
    <cfRule type="expression" dxfId="1706" priority="80" stopIfTrue="1">
      <formula>$N$7=2</formula>
    </cfRule>
  </conditionalFormatting>
  <conditionalFormatting sqref="U22">
    <cfRule type="cellIs" dxfId="1705" priority="77" stopIfTrue="1" operator="notEqual">
      <formula>AB14</formula>
    </cfRule>
    <cfRule type="expression" dxfId="1704" priority="78" stopIfTrue="1">
      <formula>$N$7=2</formula>
    </cfRule>
  </conditionalFormatting>
  <conditionalFormatting sqref="V22">
    <cfRule type="cellIs" dxfId="1703" priority="75" stopIfTrue="1" operator="notEqual">
      <formula>AC16</formula>
    </cfRule>
    <cfRule type="expression" dxfId="1702" priority="76" stopIfTrue="1">
      <formula>$N$7=3</formula>
    </cfRule>
  </conditionalFormatting>
  <conditionalFormatting sqref="W22">
    <cfRule type="cellIs" dxfId="1701" priority="73" stopIfTrue="1" operator="notEqual">
      <formula>AB16</formula>
    </cfRule>
    <cfRule type="expression" dxfId="1700" priority="74" stopIfTrue="1">
      <formula>$N$7=3</formula>
    </cfRule>
  </conditionalFormatting>
  <conditionalFormatting sqref="X22">
    <cfRule type="cellIs" dxfId="1699" priority="71" stopIfTrue="1" operator="notEqual">
      <formula>AC18</formula>
    </cfRule>
    <cfRule type="expression" dxfId="1698" priority="72" stopIfTrue="1">
      <formula>$N$7=4</formula>
    </cfRule>
  </conditionalFormatting>
  <conditionalFormatting sqref="Y22">
    <cfRule type="cellIs" dxfId="1697" priority="69" stopIfTrue="1" operator="notEqual">
      <formula>AB18</formula>
    </cfRule>
    <cfRule type="expression" dxfId="1696" priority="70" stopIfTrue="1">
      <formula>$N$7=4</formula>
    </cfRule>
  </conditionalFormatting>
  <conditionalFormatting sqref="AD22">
    <cfRule type="cellIs" dxfId="1695" priority="67" stopIfTrue="1" operator="notEqual">
      <formula>AC24</formula>
    </cfRule>
    <cfRule type="expression" dxfId="1694" priority="68" stopIfTrue="1">
      <formula>$N$7=7</formula>
    </cfRule>
  </conditionalFormatting>
  <conditionalFormatting sqref="AE22">
    <cfRule type="cellIs" dxfId="1693" priority="65" stopIfTrue="1" operator="notEqual">
      <formula>AB24</formula>
    </cfRule>
    <cfRule type="expression" dxfId="1692" priority="66" stopIfTrue="1">
      <formula>$N$7=7</formula>
    </cfRule>
  </conditionalFormatting>
  <conditionalFormatting sqref="AF22">
    <cfRule type="cellIs" dxfId="1691" priority="63" stopIfTrue="1" operator="notEqual">
      <formula>AC26</formula>
    </cfRule>
    <cfRule type="expression" dxfId="1690" priority="64" stopIfTrue="1">
      <formula>$N$7=8</formula>
    </cfRule>
  </conditionalFormatting>
  <conditionalFormatting sqref="AG22">
    <cfRule type="cellIs" dxfId="1689" priority="61" stopIfTrue="1" operator="notEqual">
      <formula>AB26</formula>
    </cfRule>
    <cfRule type="expression" dxfId="1688" priority="62" stopIfTrue="1">
      <formula>$N$7=8</formula>
    </cfRule>
  </conditionalFormatting>
  <conditionalFormatting sqref="N24">
    <cfRule type="expression" dxfId="1687" priority="60" stopIfTrue="1">
      <formula>$N$7=10</formula>
    </cfRule>
  </conditionalFormatting>
  <conditionalFormatting sqref="O24">
    <cfRule type="expression" dxfId="1686" priority="59" stopIfTrue="1">
      <formula>$N$7=10</formula>
    </cfRule>
  </conditionalFormatting>
  <conditionalFormatting sqref="P24">
    <cfRule type="expression" dxfId="1685" priority="58" stopIfTrue="1">
      <formula>$N$7=11</formula>
    </cfRule>
  </conditionalFormatting>
  <conditionalFormatting sqref="Q24">
    <cfRule type="expression" dxfId="1684" priority="57" stopIfTrue="1">
      <formula>$N$7=11</formula>
    </cfRule>
  </conditionalFormatting>
  <conditionalFormatting sqref="R24">
    <cfRule type="expression" dxfId="1683" priority="56" stopIfTrue="1">
      <formula>$N$7=1</formula>
    </cfRule>
  </conditionalFormatting>
  <conditionalFormatting sqref="S24">
    <cfRule type="expression" dxfId="1682" priority="55" stopIfTrue="1">
      <formula>$N$7=1</formula>
    </cfRule>
  </conditionalFormatting>
  <conditionalFormatting sqref="X24">
    <cfRule type="cellIs" dxfId="1681" priority="53" stopIfTrue="1" operator="notEqual">
      <formula>AE18</formula>
    </cfRule>
    <cfRule type="expression" dxfId="1680" priority="54" stopIfTrue="1">
      <formula>$N$7=5</formula>
    </cfRule>
  </conditionalFormatting>
  <conditionalFormatting sqref="Y24">
    <cfRule type="cellIs" dxfId="1679" priority="51" stopIfTrue="1" operator="notEqual">
      <formula>AD18</formula>
    </cfRule>
    <cfRule type="expression" dxfId="1678" priority="52" stopIfTrue="1">
      <formula>$N$7=5</formula>
    </cfRule>
  </conditionalFormatting>
  <conditionalFormatting sqref="Z24">
    <cfRule type="cellIs" dxfId="1677" priority="49" stopIfTrue="1" operator="notEqual">
      <formula>AE20</formula>
    </cfRule>
    <cfRule type="expression" dxfId="1676" priority="50" stopIfTrue="1">
      <formula>$N$7=6</formula>
    </cfRule>
  </conditionalFormatting>
  <conditionalFormatting sqref="AA24">
    <cfRule type="cellIs" dxfId="1675" priority="47" stopIfTrue="1" operator="notEqual">
      <formula>AD20</formula>
    </cfRule>
    <cfRule type="expression" dxfId="1674" priority="48" stopIfTrue="1">
      <formula>$N$7=6</formula>
    </cfRule>
  </conditionalFormatting>
  <conditionalFormatting sqref="AB24">
    <cfRule type="cellIs" dxfId="1673" priority="45" stopIfTrue="1" operator="notEqual">
      <formula>AE22</formula>
    </cfRule>
    <cfRule type="expression" dxfId="1672" priority="46" stopIfTrue="1">
      <formula>$N$7=7</formula>
    </cfRule>
  </conditionalFormatting>
  <conditionalFormatting sqref="AC24">
    <cfRule type="cellIs" dxfId="1671" priority="43" stopIfTrue="1" operator="notEqual">
      <formula>AD22</formula>
    </cfRule>
    <cfRule type="expression" dxfId="1670" priority="44" stopIfTrue="1">
      <formula>$N$7=7</formula>
    </cfRule>
  </conditionalFormatting>
  <conditionalFormatting sqref="T24">
    <cfRule type="cellIs" dxfId="1669" priority="41" stopIfTrue="1" operator="notEqual">
      <formula>AE14</formula>
    </cfRule>
    <cfRule type="expression" dxfId="1668" priority="42" stopIfTrue="1">
      <formula>$N$7=3</formula>
    </cfRule>
  </conditionalFormatting>
  <conditionalFormatting sqref="U24">
    <cfRule type="cellIs" dxfId="1667" priority="39" stopIfTrue="1" operator="notEqual">
      <formula>AD14</formula>
    </cfRule>
    <cfRule type="expression" dxfId="1666" priority="40" stopIfTrue="1">
      <formula>$N$7=3</formula>
    </cfRule>
  </conditionalFormatting>
  <conditionalFormatting sqref="V24">
    <cfRule type="cellIs" dxfId="1665" priority="37" stopIfTrue="1" operator="notEqual">
      <formula>AE16</formula>
    </cfRule>
    <cfRule type="expression" dxfId="1664" priority="38" stopIfTrue="1">
      <formula>$N$7=4</formula>
    </cfRule>
  </conditionalFormatting>
  <conditionalFormatting sqref="W24">
    <cfRule type="cellIs" dxfId="1663" priority="35" stopIfTrue="1" operator="notEqual">
      <formula>AD16</formula>
    </cfRule>
    <cfRule type="expression" dxfId="1662" priority="36" stopIfTrue="1">
      <formula>$N$7=4</formula>
    </cfRule>
  </conditionalFormatting>
  <conditionalFormatting sqref="AF24">
    <cfRule type="cellIs" dxfId="1661" priority="33" stopIfTrue="1" operator="notEqual">
      <formula>AE26</formula>
    </cfRule>
    <cfRule type="expression" dxfId="1660" priority="34" stopIfTrue="1">
      <formula>$N$7=9</formula>
    </cfRule>
  </conditionalFormatting>
  <conditionalFormatting sqref="AG24">
    <cfRule type="cellIs" dxfId="1659" priority="31" stopIfTrue="1" operator="notEqual">
      <formula>AD26</formula>
    </cfRule>
    <cfRule type="expression" dxfId="1658" priority="32" stopIfTrue="1">
      <formula>$N$7=9</formula>
    </cfRule>
  </conditionalFormatting>
  <conditionalFormatting sqref="N26">
    <cfRule type="expression" dxfId="1657" priority="30" stopIfTrue="1">
      <formula>$N$7=11</formula>
    </cfRule>
  </conditionalFormatting>
  <conditionalFormatting sqref="O26">
    <cfRule type="expression" dxfId="1656" priority="29" stopIfTrue="1">
      <formula>$N$7=11</formula>
    </cfRule>
  </conditionalFormatting>
  <conditionalFormatting sqref="P26">
    <cfRule type="expression" dxfId="1655" priority="28" stopIfTrue="1">
      <formula>$N$7=1</formula>
    </cfRule>
  </conditionalFormatting>
  <conditionalFormatting sqref="Q26">
    <cfRule type="expression" dxfId="1654" priority="27" stopIfTrue="1">
      <formula>$N$7=1</formula>
    </cfRule>
  </conditionalFormatting>
  <conditionalFormatting sqref="R26">
    <cfRule type="expression" dxfId="1653" priority="26" stopIfTrue="1">
      <formula>$N$7=2</formula>
    </cfRule>
  </conditionalFormatting>
  <conditionalFormatting sqref="S26">
    <cfRule type="expression" dxfId="1652" priority="25" stopIfTrue="1">
      <formula>$N$7=2</formula>
    </cfRule>
  </conditionalFormatting>
  <conditionalFormatting sqref="V26">
    <cfRule type="cellIs" dxfId="1651" priority="23" stopIfTrue="1" operator="notEqual">
      <formula>AG16</formula>
    </cfRule>
    <cfRule type="expression" dxfId="1650" priority="24" stopIfTrue="1">
      <formula>$N$7=5</formula>
    </cfRule>
  </conditionalFormatting>
  <conditionalFormatting sqref="W26">
    <cfRule type="cellIs" dxfId="1649" priority="21" stopIfTrue="1" operator="notEqual">
      <formula>AF16</formula>
    </cfRule>
    <cfRule type="expression" dxfId="1648" priority="22" stopIfTrue="1">
      <formula>$N$7=5</formula>
    </cfRule>
  </conditionalFormatting>
  <conditionalFormatting sqref="X26">
    <cfRule type="cellIs" dxfId="1647" priority="19" stopIfTrue="1" operator="notEqual">
      <formula>AG18</formula>
    </cfRule>
    <cfRule type="expression" dxfId="1646" priority="20" stopIfTrue="1">
      <formula>$N$7=6</formula>
    </cfRule>
  </conditionalFormatting>
  <conditionalFormatting sqref="Y26">
    <cfRule type="cellIs" dxfId="1645" priority="17" stopIfTrue="1" operator="notEqual">
      <formula>AF18</formula>
    </cfRule>
    <cfRule type="expression" dxfId="1644" priority="18" stopIfTrue="1">
      <formula>$N$7=6</formula>
    </cfRule>
  </conditionalFormatting>
  <conditionalFormatting sqref="Z26">
    <cfRule type="cellIs" dxfId="1643" priority="15" stopIfTrue="1" operator="notEqual">
      <formula>AG20</formula>
    </cfRule>
    <cfRule type="expression" dxfId="1642" priority="16" stopIfTrue="1">
      <formula>$N$7=7</formula>
    </cfRule>
  </conditionalFormatting>
  <conditionalFormatting sqref="AA26">
    <cfRule type="cellIs" dxfId="1641" priority="13" stopIfTrue="1" operator="notEqual">
      <formula>AF20</formula>
    </cfRule>
    <cfRule type="expression" dxfId="1640" priority="14" stopIfTrue="1">
      <formula>$N$7=7</formula>
    </cfRule>
  </conditionalFormatting>
  <conditionalFormatting sqref="AB26">
    <cfRule type="cellIs" dxfId="1639" priority="11" stopIfTrue="1" operator="notEqual">
      <formula>AG22</formula>
    </cfRule>
    <cfRule type="expression" dxfId="1638" priority="12" stopIfTrue="1">
      <formula>$N$7=8</formula>
    </cfRule>
  </conditionalFormatting>
  <conditionalFormatting sqref="AC26">
    <cfRule type="cellIs" dxfId="1637" priority="9" stopIfTrue="1" operator="notEqual">
      <formula>AF22</formula>
    </cfRule>
    <cfRule type="expression" dxfId="1636" priority="10" stopIfTrue="1">
      <formula>$N$7=8</formula>
    </cfRule>
  </conditionalFormatting>
  <conditionalFormatting sqref="AD26">
    <cfRule type="cellIs" dxfId="1635" priority="7" stopIfTrue="1" operator="notEqual">
      <formula>AG24</formula>
    </cfRule>
    <cfRule type="expression" dxfId="1634" priority="8" stopIfTrue="1">
      <formula>$N$7=9</formula>
    </cfRule>
  </conditionalFormatting>
  <conditionalFormatting sqref="AE26">
    <cfRule type="cellIs" dxfId="1633" priority="5" stopIfTrue="1" operator="notEqual">
      <formula>AF24</formula>
    </cfRule>
    <cfRule type="expression" dxfId="1632" priority="6" stopIfTrue="1">
      <formula>$N$7=9</formula>
    </cfRule>
  </conditionalFormatting>
  <conditionalFormatting sqref="T26">
    <cfRule type="cellIs" dxfId="1631" priority="3" stopIfTrue="1" operator="notEqual">
      <formula>AG14</formula>
    </cfRule>
    <cfRule type="expression" dxfId="1630" priority="4" stopIfTrue="1">
      <formula>$N$7=4</formula>
    </cfRule>
  </conditionalFormatting>
  <conditionalFormatting sqref="U26">
    <cfRule type="cellIs" dxfId="1629" priority="1" stopIfTrue="1" operator="notEqual">
      <formula>AF14</formula>
    </cfRule>
    <cfRule type="expression" dxfId="1628" priority="2" stopIfTrue="1">
      <formula>$N$7=4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3"/>
  <sheetViews>
    <sheetView workbookViewId="0">
      <selection activeCell="B2" sqref="B2"/>
    </sheetView>
  </sheetViews>
  <sheetFormatPr defaultRowHeight="15" x14ac:dyDescent="0.25"/>
  <cols>
    <col min="1" max="1" width="4.140625" customWidth="1"/>
    <col min="2" max="2" width="21.42578125" customWidth="1"/>
    <col min="3" max="3" width="10.42578125" customWidth="1"/>
    <col min="4" max="4" width="5.140625" hidden="1" customWidth="1"/>
    <col min="5" max="5" width="4.7109375" customWidth="1"/>
    <col min="6" max="6" width="4.5703125" customWidth="1"/>
    <col min="7" max="7" width="4.7109375" customWidth="1"/>
    <col min="8" max="8" width="6" customWidth="1"/>
    <col min="9" max="9" width="4.7109375" customWidth="1"/>
    <col min="10" max="11" width="3.7109375" customWidth="1"/>
    <col min="12" max="12" width="5.140625" customWidth="1"/>
    <col min="13" max="13" width="5" customWidth="1"/>
    <col min="14" max="25" width="2" customWidth="1"/>
    <col min="26" max="32" width="2" style="3" customWidth="1"/>
    <col min="33" max="33" width="2.140625" style="3" customWidth="1"/>
    <col min="34" max="41" width="2" style="3" customWidth="1"/>
    <col min="42" max="42" width="3.7109375" customWidth="1"/>
    <col min="43" max="44" width="3.85546875" customWidth="1"/>
    <col min="45" max="45" width="3.7109375" customWidth="1"/>
    <col min="46" max="46" width="3.85546875" customWidth="1"/>
    <col min="47" max="49" width="3.7109375" customWidth="1"/>
    <col min="50" max="50" width="4.28515625" customWidth="1"/>
    <col min="51" max="55" width="3.7109375" customWidth="1"/>
    <col min="56" max="56" width="3.85546875" customWidth="1"/>
    <col min="57" max="60" width="3.7109375" customWidth="1"/>
  </cols>
  <sheetData>
    <row r="1" spans="1:58" ht="15.7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S1" s="1" t="s">
        <v>1</v>
      </c>
    </row>
    <row r="2" spans="1:58" ht="17.25" customHeight="1" x14ac:dyDescent="0.25">
      <c r="A2" s="2"/>
      <c r="B2" s="2"/>
      <c r="C2" s="2"/>
      <c r="D2" s="2"/>
      <c r="E2" s="65" t="s">
        <v>68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58" ht="13.5" customHeight="1" x14ac:dyDescent="0.25">
      <c r="B3" s="4" t="s">
        <v>3</v>
      </c>
      <c r="M3" s="5"/>
      <c r="N3" s="5"/>
      <c r="O3" s="5"/>
      <c r="P3" s="5"/>
      <c r="Q3" s="5"/>
      <c r="R3" s="5"/>
      <c r="S3" s="5"/>
      <c r="T3" s="5"/>
      <c r="U3" s="5"/>
      <c r="V3" s="5"/>
      <c r="W3" s="6"/>
      <c r="X3" s="66" t="s">
        <v>69</v>
      </c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</row>
    <row r="4" spans="1:58" x14ac:dyDescent="0.25"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T4" s="67" t="s">
        <v>5</v>
      </c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</row>
    <row r="5" spans="1:58" s="12" customFormat="1" ht="98.25" hidden="1" customHeight="1" x14ac:dyDescent="0.3">
      <c r="A5" s="8"/>
      <c r="B5" s="9" t="s">
        <v>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69" t="s">
        <v>7</v>
      </c>
      <c r="T5" s="69"/>
      <c r="U5" s="69"/>
      <c r="V5" s="69"/>
      <c r="W5" s="10"/>
      <c r="X5" s="10"/>
      <c r="Y5" s="8"/>
      <c r="Z5" s="11">
        <v>2</v>
      </c>
      <c r="AA5" s="11">
        <v>3</v>
      </c>
      <c r="AB5" s="11">
        <v>4</v>
      </c>
      <c r="AC5" s="11">
        <v>5</v>
      </c>
      <c r="AD5" s="11">
        <v>6</v>
      </c>
      <c r="AE5" s="11">
        <v>7</v>
      </c>
      <c r="AF5" s="11">
        <v>8</v>
      </c>
      <c r="AG5" s="11">
        <v>9</v>
      </c>
      <c r="AH5" s="11">
        <v>10</v>
      </c>
      <c r="AI5" s="11">
        <v>11</v>
      </c>
      <c r="AJ5" s="11">
        <v>12</v>
      </c>
      <c r="AK5" s="11">
        <v>13</v>
      </c>
      <c r="AL5" s="11"/>
      <c r="AM5" s="11"/>
      <c r="AN5" s="11"/>
      <c r="AO5" s="11"/>
    </row>
    <row r="6" spans="1:58" s="12" customFormat="1" ht="13.5" customHeight="1" x14ac:dyDescent="0.2">
      <c r="A6" s="13" t="s">
        <v>8</v>
      </c>
      <c r="B6" s="14" t="s">
        <v>9</v>
      </c>
      <c r="C6" s="14" t="s">
        <v>10</v>
      </c>
      <c r="D6" s="14" t="s">
        <v>11</v>
      </c>
      <c r="E6" s="14" t="s">
        <v>12</v>
      </c>
      <c r="F6" s="14" t="s">
        <v>13</v>
      </c>
      <c r="G6" s="14" t="s">
        <v>14</v>
      </c>
      <c r="H6" s="14" t="s">
        <v>15</v>
      </c>
      <c r="I6" s="14" t="s">
        <v>16</v>
      </c>
      <c r="J6" s="14" t="s">
        <v>17</v>
      </c>
      <c r="K6" s="14" t="s">
        <v>18</v>
      </c>
      <c r="L6" s="14" t="s">
        <v>19</v>
      </c>
      <c r="M6" s="15" t="s">
        <v>20</v>
      </c>
      <c r="N6" s="70">
        <v>1</v>
      </c>
      <c r="O6" s="71"/>
      <c r="P6" s="72">
        <v>2</v>
      </c>
      <c r="Q6" s="71"/>
      <c r="R6" s="72">
        <v>3</v>
      </c>
      <c r="S6" s="71"/>
      <c r="T6" s="72">
        <v>4</v>
      </c>
      <c r="U6" s="71"/>
      <c r="V6" s="72">
        <v>5</v>
      </c>
      <c r="W6" s="71"/>
      <c r="X6" s="72">
        <v>6</v>
      </c>
      <c r="Y6" s="71"/>
      <c r="Z6" s="73">
        <v>7</v>
      </c>
      <c r="AA6" s="73"/>
      <c r="AB6" s="73">
        <v>8</v>
      </c>
      <c r="AC6" s="73"/>
      <c r="AD6" s="73">
        <v>9</v>
      </c>
      <c r="AE6" s="73"/>
      <c r="AF6" s="73">
        <v>10</v>
      </c>
      <c r="AG6" s="73"/>
      <c r="AH6" s="73">
        <v>11</v>
      </c>
      <c r="AI6" s="73"/>
      <c r="AJ6" s="73">
        <v>12</v>
      </c>
      <c r="AK6" s="73"/>
      <c r="AL6" s="73">
        <v>13</v>
      </c>
      <c r="AM6" s="73"/>
      <c r="AN6" s="73">
        <v>14</v>
      </c>
      <c r="AO6" s="74"/>
      <c r="AP6" s="75" t="s">
        <v>21</v>
      </c>
      <c r="AQ6" s="76"/>
      <c r="AR6" s="16"/>
    </row>
    <row r="7" spans="1:58" ht="13.5" customHeight="1" x14ac:dyDescent="0.25">
      <c r="A7" s="77">
        <v>1</v>
      </c>
      <c r="B7" s="193" t="s">
        <v>70</v>
      </c>
      <c r="C7" s="114" t="s">
        <v>53</v>
      </c>
      <c r="D7" s="86"/>
      <c r="E7" s="80">
        <f>(G7+F7)</f>
        <v>1688.5</v>
      </c>
      <c r="F7" s="80">
        <f>IF(I7&gt;150,IF(H7&gt;=65,0,SUM(K7-(COUNT(P7:AO7))*3*(15+50)%)*10),IF(I7&lt;-150,IF((K7-(COUNT(P7:AO7))*3*((G7-L7)/10+50)%)*10&lt;1,0,SUM(K7-(COUNT(P7:AO7))*3*((G7-L7)/10+50)%)*10),SUM(K7-(COUNT(P7:AO7))*3*((G7-L7)/10+50)%)*10))</f>
        <v>-23.500000000000014</v>
      </c>
      <c r="G7" s="86">
        <v>1712</v>
      </c>
      <c r="H7" s="85">
        <f>IF(COUNT(P7:AO7)=0,0,K7/((COUNT(P7:AO7))*3)%)</f>
        <v>58.974358974358971</v>
      </c>
      <c r="I7" s="80">
        <f>(G7-L7)</f>
        <v>211.53846153846143</v>
      </c>
      <c r="J7" s="194">
        <v>3</v>
      </c>
      <c r="K7" s="87">
        <f>SUM(P7:AO7)</f>
        <v>23</v>
      </c>
      <c r="L7" s="80">
        <f>(SUM($G$7:$G$34)-G7)/(COUNT($G$7:$G$34)-1)</f>
        <v>1500.4615384615386</v>
      </c>
      <c r="M7" s="93">
        <f>AS35</f>
        <v>145</v>
      </c>
      <c r="N7" s="94">
        <v>0</v>
      </c>
      <c r="O7" s="95"/>
      <c r="P7" s="81">
        <f>IF(P8+Q8=0,"",IF(P8=4,3,IF(P8=3,1,0)))</f>
        <v>3</v>
      </c>
      <c r="Q7" s="82"/>
      <c r="R7" s="81">
        <f>IF(R8+S8=0,"",IF(R8=4,3,IF(R8=3,1,0)))</f>
        <v>1</v>
      </c>
      <c r="S7" s="82"/>
      <c r="T7" s="81">
        <f>IF(T8+U8=0,"",IF(T8=4,3,IF(T8=3,1,0)))</f>
        <v>3</v>
      </c>
      <c r="U7" s="82"/>
      <c r="V7" s="81">
        <f>IF(V8+W8=0,"",IF(V8=4,3,IF(V8=3,1,0)))</f>
        <v>3</v>
      </c>
      <c r="W7" s="82"/>
      <c r="X7" s="81">
        <f>IF(X8+Y8=0,"",IF(X8=4,3,IF(X8=3,1,0)))</f>
        <v>0</v>
      </c>
      <c r="Y7" s="82"/>
      <c r="Z7" s="81">
        <f>IF(Z8+AA8=0,"",IF(Z8=4,3,IF(Z8=3,1,0)))</f>
        <v>1</v>
      </c>
      <c r="AA7" s="82"/>
      <c r="AB7" s="81">
        <f>IF(AB8+AC8=0,"",IF(AB8=4,3,IF(AB8=3,1,0)))</f>
        <v>1</v>
      </c>
      <c r="AC7" s="82"/>
      <c r="AD7" s="81">
        <f>IF(AD8+AE8=0,"",IF(AD8=4,3,IF(AD8=3,1,0)))</f>
        <v>1</v>
      </c>
      <c r="AE7" s="82"/>
      <c r="AF7" s="81">
        <f>IF(AF8+AG8=0,"",IF(AF8=4,3,IF(AF8=3,1,0)))</f>
        <v>0</v>
      </c>
      <c r="AG7" s="82"/>
      <c r="AH7" s="81">
        <f>IF(AH8+AI8=0,"",IF(AH8=4,3,IF(AH8=3,1,0)))</f>
        <v>3</v>
      </c>
      <c r="AI7" s="82"/>
      <c r="AJ7" s="81">
        <f>IF(AJ8+AK8=0,"",IF(AJ8=4,3,IF(AJ8=3,1,0)))</f>
        <v>3</v>
      </c>
      <c r="AK7" s="82"/>
      <c r="AL7" s="81">
        <f>IF(AL8+AM8=0,"",IF(AL8=4,3,IF(AL8=3,1,0)))</f>
        <v>3</v>
      </c>
      <c r="AM7" s="82"/>
      <c r="AN7" s="81">
        <f>IF(AN8+AO8=0,"",IF(AN8=4,3,IF(AN8=3,1,0)))</f>
        <v>1</v>
      </c>
      <c r="AO7" s="82"/>
      <c r="AP7" s="90">
        <f>SUM(AP8/AQ8)</f>
        <v>1.2903225806451613</v>
      </c>
      <c r="AQ7" s="91"/>
      <c r="AS7" s="92"/>
      <c r="AT7" s="88">
        <f>IF($P7=1,$K7/2)+IF($P7=0,$K7)</f>
        <v>0</v>
      </c>
      <c r="AU7" s="88">
        <f>IF($R7=1,$K7/2)+IF($R7=0,$K7)</f>
        <v>11.5</v>
      </c>
      <c r="AV7" s="88">
        <f>IF($T7=1,$K72)+IF($T7=0,$K7)</f>
        <v>0</v>
      </c>
      <c r="AW7" s="88">
        <f>IF($V7=1,$K7/2)+IF($V7=0,$K7)</f>
        <v>0</v>
      </c>
      <c r="AX7" s="88">
        <f>IF($X7=1,$K7/2)+IF($X7=0,$K7)</f>
        <v>23</v>
      </c>
      <c r="AY7" s="88">
        <f>IF($Z7=1,$K7/2)+IF($Z7=0,$K7)</f>
        <v>11.5</v>
      </c>
      <c r="AZ7" s="88">
        <f>IF($AB7=1,$K7/2)+IF($AB7=0,$K7)</f>
        <v>11.5</v>
      </c>
      <c r="BA7" s="88">
        <f>IF($AD7=1,$K7/2)+IF($AD7=0,$K7)</f>
        <v>11.5</v>
      </c>
      <c r="BB7" s="88">
        <f>IF($AF7=1,$K7/2)+IF($AF7=0,$K7)</f>
        <v>23</v>
      </c>
      <c r="BC7" s="88">
        <f>IF($AZ7=1,$K7/2)+IF($AH7=0,$K7)</f>
        <v>0</v>
      </c>
      <c r="BD7" s="88">
        <f>IF($AJ7=1,$K7/2)+IF($AJ7=0,$K7)</f>
        <v>0</v>
      </c>
      <c r="BE7" s="88">
        <f>IF($AL7=1,$K7/2)+IF($AL7=0,$K7)</f>
        <v>0</v>
      </c>
      <c r="BF7" s="88">
        <f>IF($AN7=1,$K7/2)+IF($AN7=0,$K7)</f>
        <v>11.5</v>
      </c>
    </row>
    <row r="8" spans="1:58" ht="13.5" customHeight="1" x14ac:dyDescent="0.25">
      <c r="A8" s="77"/>
      <c r="B8" s="193"/>
      <c r="C8" s="114"/>
      <c r="D8" s="86"/>
      <c r="E8" s="80"/>
      <c r="F8" s="80"/>
      <c r="G8" s="86"/>
      <c r="H8" s="85"/>
      <c r="I8" s="80"/>
      <c r="J8" s="194"/>
      <c r="K8" s="87"/>
      <c r="L8" s="80"/>
      <c r="M8" s="93"/>
      <c r="N8" s="83"/>
      <c r="O8" s="84"/>
      <c r="P8" s="17">
        <v>4</v>
      </c>
      <c r="Q8" s="18">
        <v>2</v>
      </c>
      <c r="R8" s="17">
        <v>3</v>
      </c>
      <c r="S8" s="18">
        <v>3</v>
      </c>
      <c r="T8" s="17">
        <v>4</v>
      </c>
      <c r="U8" s="18">
        <v>0</v>
      </c>
      <c r="V8" s="17">
        <v>4</v>
      </c>
      <c r="W8" s="18">
        <v>0</v>
      </c>
      <c r="X8" s="19">
        <v>1</v>
      </c>
      <c r="Y8" s="20">
        <v>4</v>
      </c>
      <c r="Z8" s="17">
        <v>3</v>
      </c>
      <c r="AA8" s="18">
        <v>3</v>
      </c>
      <c r="AB8" s="17">
        <v>3</v>
      </c>
      <c r="AC8" s="18">
        <v>3</v>
      </c>
      <c r="AD8" s="17">
        <v>3</v>
      </c>
      <c r="AE8" s="18">
        <v>3</v>
      </c>
      <c r="AF8" s="17">
        <v>0</v>
      </c>
      <c r="AG8" s="18">
        <v>4</v>
      </c>
      <c r="AH8" s="17">
        <v>4</v>
      </c>
      <c r="AI8" s="18">
        <v>2</v>
      </c>
      <c r="AJ8" s="17">
        <v>4</v>
      </c>
      <c r="AK8" s="18">
        <v>2</v>
      </c>
      <c r="AL8" s="17">
        <v>4</v>
      </c>
      <c r="AM8" s="18">
        <v>2</v>
      </c>
      <c r="AN8" s="17">
        <v>3</v>
      </c>
      <c r="AO8" s="18">
        <v>3</v>
      </c>
      <c r="AP8" s="21">
        <f>SUM($AN8,$AL8,$AJ8,$AH8,$AF8,$AD8,$AB8,$Z8,$X8,$V8,$T8,$R8,$P8,)</f>
        <v>40</v>
      </c>
      <c r="AQ8" s="22">
        <f>SUM($AO8,$AM8,$AK8,$AI8,$AG8,$AE8,$AC8,$AA8,$Y8,$W8,$U8,$S8,$Q8,)</f>
        <v>31</v>
      </c>
      <c r="AS8" s="92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</row>
    <row r="9" spans="1:58" ht="13.5" customHeight="1" x14ac:dyDescent="0.25">
      <c r="A9" s="77">
        <v>2</v>
      </c>
      <c r="B9" s="195" t="s">
        <v>71</v>
      </c>
      <c r="C9" s="114" t="s">
        <v>53</v>
      </c>
      <c r="D9" s="86"/>
      <c r="E9" s="80">
        <f>(G9+F9)</f>
        <v>1498.34</v>
      </c>
      <c r="F9" s="80">
        <f>IF(I9&gt;150,IF(H9&gt;=65,0,SUM(K9-(COUNT(N9:AO9))*3*(15+50)%)*10),IF(I9&lt;-150,IF((K9-(COUNT(N9:AO9))*3*((G9-L9)/10+50)%)*10&lt;1,0,SUM(K9-(COUNT(N9:AO9))*3*((G9-L9)/10+50)%)*10),SUM(K9-(COUNT(N9:AO9))*3*((G9-L9)/10+50)%)*10))</f>
        <v>38.339999999999996</v>
      </c>
      <c r="G9" s="86">
        <v>1460</v>
      </c>
      <c r="H9" s="85">
        <f>IF(COUNT(N9:AO9)=0,0,K9/((COUNT(N9:AO9))*3)%)</f>
        <v>53.846153846153847</v>
      </c>
      <c r="I9" s="80">
        <f>(G9-L9)</f>
        <v>-59.846153846153811</v>
      </c>
      <c r="J9" s="112">
        <v>5</v>
      </c>
      <c r="K9" s="87">
        <f>SUM(N9:AO9)</f>
        <v>21</v>
      </c>
      <c r="L9" s="80">
        <f t="shared" ref="L9" si="0">(SUM($G$7:$G$34)-G9)/(COUNT($G$7:$G$34)-1)</f>
        <v>1519.8461538461538</v>
      </c>
      <c r="M9" s="93">
        <f>AT35</f>
        <v>114.5</v>
      </c>
      <c r="N9" s="96">
        <f>IF(N10+O10=0,"",IF(N10=4,3,IF(N10=3,1,0)))</f>
        <v>0</v>
      </c>
      <c r="O9" s="82"/>
      <c r="P9" s="98"/>
      <c r="Q9" s="99"/>
      <c r="R9" s="96">
        <f>IF(R10+S10=0,"",IF(R10=4,3,IF(R10=3,1,0)))</f>
        <v>1</v>
      </c>
      <c r="S9" s="82"/>
      <c r="T9" s="81">
        <f>IF(T10+U10=0,"",IF(T10=4,3,IF(T10=3,1,0)))</f>
        <v>3</v>
      </c>
      <c r="U9" s="82"/>
      <c r="V9" s="81">
        <f>IF(V10+W10=0,"",IF(V10=4,3,IF(V10=3,1,0)))</f>
        <v>3</v>
      </c>
      <c r="W9" s="82"/>
      <c r="X9" s="81">
        <f>IF(X10+Y10=0,"",IF(X10=4,3,IF(X10=3,1,0)))</f>
        <v>3</v>
      </c>
      <c r="Y9" s="82"/>
      <c r="Z9" s="81">
        <f>IF(Z10+AA10=0,"",IF(Z10=4,3,IF(Z10=3,1,0)))</f>
        <v>3</v>
      </c>
      <c r="AA9" s="82"/>
      <c r="AB9" s="81">
        <f>IF(AB10+AC10=0,"",IF(AB10=4,3,IF(AB10=3,1,0)))</f>
        <v>0</v>
      </c>
      <c r="AC9" s="82"/>
      <c r="AD9" s="81">
        <f>IF(AD10+AE10=0,"",IF(AD10=4,3,IF(AD10=3,1,0)))</f>
        <v>3</v>
      </c>
      <c r="AE9" s="82"/>
      <c r="AF9" s="81">
        <f>IF(AF10+AG10=0,"",IF(AF10=4,3,IF(AF10=3,1,0)))</f>
        <v>0</v>
      </c>
      <c r="AG9" s="82"/>
      <c r="AH9" s="81">
        <f>IF(AH10+AI10=0,"",IF(AH10=4,3,IF(AH10=3,1,0)))</f>
        <v>0</v>
      </c>
      <c r="AI9" s="82"/>
      <c r="AJ9" s="81">
        <f>IF(AJ10+AK10=0,"",IF(AJ10=4,3,IF(AJ10=3,1,0)))</f>
        <v>1</v>
      </c>
      <c r="AK9" s="82"/>
      <c r="AL9" s="81">
        <f>IF(AL10+AM10=0,"",IF(AL10=4,3,IF(AL10=3,1,0)))</f>
        <v>3</v>
      </c>
      <c r="AM9" s="82"/>
      <c r="AN9" s="81">
        <f>IF(AN10+AO10=0,"",IF(AN10=4,3,IF(AN10=3,1,0)))</f>
        <v>1</v>
      </c>
      <c r="AO9" s="82"/>
      <c r="AP9" s="90">
        <f>SUM(AP10/AQ10)</f>
        <v>1.1212121212121211</v>
      </c>
      <c r="AQ9" s="91"/>
      <c r="AS9" s="88">
        <f>IF($N9=1,$K9/2)+IF($N9=0,$K9)</f>
        <v>21</v>
      </c>
      <c r="AT9" s="92"/>
      <c r="AU9" s="88">
        <f>IF($R9=1,$K9/2)+IF($R9=0,$K9)</f>
        <v>10.5</v>
      </c>
      <c r="AV9" s="88">
        <f>IF($T9=1,$K9/2)+IF($T9=0,$K9)</f>
        <v>0</v>
      </c>
      <c r="AW9" s="88">
        <f>IF($V9=1,$K9/2)+IF($V9=0,$K9)</f>
        <v>0</v>
      </c>
      <c r="AX9" s="88">
        <f>IF($X9=1,$K9/2)+IF($X9=0,$K9)</f>
        <v>0</v>
      </c>
      <c r="AY9" s="88">
        <f>IF($Z9=1,$K9/2)+IF($Z9=0,$K9)</f>
        <v>0</v>
      </c>
      <c r="AZ9" s="88">
        <f>IF($AB9=1,$K9/2)+IF($AB9=0,$K9)</f>
        <v>21</v>
      </c>
      <c r="BA9" s="88">
        <f>IF($AD9=1,$K9/2)+IF($AD9=0,$K9)</f>
        <v>0</v>
      </c>
      <c r="BB9" s="88">
        <f>IF($AF9=1,$K9/2)+IF($AF9=0,$K9)</f>
        <v>21</v>
      </c>
      <c r="BC9" s="88">
        <f>IF($AH9=1,$K9/2)+IF($AH9=0,$K9)</f>
        <v>21</v>
      </c>
      <c r="BD9" s="88">
        <f>IF($AJ9=1,$K9/2)+IF($AJ9=0,$K9)</f>
        <v>10.5</v>
      </c>
      <c r="BE9" s="88">
        <f>IF($AL9=1,$K9/2)+IF($AL9=0,$K9)</f>
        <v>0</v>
      </c>
      <c r="BF9" s="88">
        <f>IF($AN9=1,$K9/2)+IF($AN9=0,$K9)</f>
        <v>10.5</v>
      </c>
    </row>
    <row r="10" spans="1:58" ht="13.5" customHeight="1" x14ac:dyDescent="0.25">
      <c r="A10" s="77"/>
      <c r="B10" s="195"/>
      <c r="C10" s="114"/>
      <c r="D10" s="86"/>
      <c r="E10" s="80"/>
      <c r="F10" s="80"/>
      <c r="G10" s="86"/>
      <c r="H10" s="85"/>
      <c r="I10" s="80"/>
      <c r="J10" s="112"/>
      <c r="K10" s="87"/>
      <c r="L10" s="80"/>
      <c r="M10" s="93"/>
      <c r="N10" s="17">
        <v>2</v>
      </c>
      <c r="O10" s="18">
        <v>4</v>
      </c>
      <c r="P10" s="100"/>
      <c r="Q10" s="101"/>
      <c r="R10" s="17">
        <v>3</v>
      </c>
      <c r="S10" s="18">
        <v>3</v>
      </c>
      <c r="T10" s="17">
        <v>4</v>
      </c>
      <c r="U10" s="18">
        <v>1</v>
      </c>
      <c r="V10" s="19">
        <v>4</v>
      </c>
      <c r="W10" s="20">
        <v>0</v>
      </c>
      <c r="X10" s="17">
        <v>4</v>
      </c>
      <c r="Y10" s="18">
        <v>2</v>
      </c>
      <c r="Z10" s="17">
        <v>4</v>
      </c>
      <c r="AA10" s="18">
        <v>2</v>
      </c>
      <c r="AB10" s="17">
        <v>1</v>
      </c>
      <c r="AC10" s="18">
        <v>4</v>
      </c>
      <c r="AD10" s="17">
        <v>4</v>
      </c>
      <c r="AE10" s="18">
        <v>1</v>
      </c>
      <c r="AF10" s="17">
        <v>1</v>
      </c>
      <c r="AG10" s="18">
        <v>4</v>
      </c>
      <c r="AH10" s="17">
        <v>0</v>
      </c>
      <c r="AI10" s="18">
        <v>4</v>
      </c>
      <c r="AJ10" s="17">
        <v>3</v>
      </c>
      <c r="AK10" s="18">
        <v>3</v>
      </c>
      <c r="AL10" s="17">
        <v>4</v>
      </c>
      <c r="AM10" s="18">
        <v>2</v>
      </c>
      <c r="AN10" s="17">
        <v>3</v>
      </c>
      <c r="AO10" s="18">
        <v>3</v>
      </c>
      <c r="AP10" s="21">
        <f>SUM($AN10,$AL10,$AJ10,$AH10,$AF10,$AD10,$AB10,$Z10,$X10,$V10,$T10,$R10,$P10,$N10,)</f>
        <v>37</v>
      </c>
      <c r="AQ10" s="22">
        <f>SUM($AO10,$AM10,$AK10,$AI10,$AG10,$AE10,$AC10,$AA10,$Y10,$W10,$U10,$S10,$Q10,$O10,)</f>
        <v>33</v>
      </c>
      <c r="AS10" s="88"/>
      <c r="AT10" s="92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1" spans="1:58" ht="13.5" customHeight="1" x14ac:dyDescent="0.25">
      <c r="A11" s="77">
        <v>3</v>
      </c>
      <c r="B11" s="196" t="s">
        <v>72</v>
      </c>
      <c r="C11" s="114" t="s">
        <v>53</v>
      </c>
      <c r="D11" s="86"/>
      <c r="E11" s="80">
        <f>(G11+F11)</f>
        <v>1390.08</v>
      </c>
      <c r="F11" s="80">
        <f t="shared" ref="F11" si="1">IF(I11&gt;150,IF(H11&gt;=65,0,SUM(K11-(COUNT(N11:AO11))*3*(15+50)%)*10),IF(I11&lt;-150,IF((K11-(COUNT(N11:AO11))*3*((G11-L11)/10+50)%)*10&lt;1,0,SUM(K11-(COUNT(N11:AO11))*3*((G11-L11)/10+50)%)*10),SUM(K11-(COUNT(N11:AO11))*3*((G11-L11)/10+50)%)*10))</f>
        <v>-72.920000000000016</v>
      </c>
      <c r="G11" s="86">
        <v>1463</v>
      </c>
      <c r="H11" s="85">
        <f t="shared" ref="H11" si="2">IF(COUNT(N11:AO11)=0,0,K11/((COUNT(N11:AO11))*3)%)</f>
        <v>25.641025641025639</v>
      </c>
      <c r="I11" s="80">
        <f>(G11-L11)</f>
        <v>-56.615384615384528</v>
      </c>
      <c r="J11" s="112">
        <v>13</v>
      </c>
      <c r="K11" s="87">
        <f>SUM(N11:AO11)</f>
        <v>10</v>
      </c>
      <c r="L11" s="80">
        <f t="shared" ref="L11" si="3">(SUM($G$7:$G$34)-G11)/(COUNT($G$7:$G$34)-1)</f>
        <v>1519.6153846153845</v>
      </c>
      <c r="M11" s="93">
        <f>AU35</f>
        <v>63.5</v>
      </c>
      <c r="N11" s="96">
        <f>IF(N12+O12=0,"",IF(N12=4,3,IF(N12=3,1,0)))</f>
        <v>1</v>
      </c>
      <c r="O11" s="82"/>
      <c r="P11" s="81">
        <f>IF(P12+Q12=0,"",IF(P12=4,3,IF(P12=3,1,0)))</f>
        <v>1</v>
      </c>
      <c r="Q11" s="82"/>
      <c r="R11" s="98"/>
      <c r="S11" s="102"/>
      <c r="T11" s="96">
        <f>IF(T12+U12=0,"",IF(T12=4,3,IF(T12=3,1,0)))</f>
        <v>3</v>
      </c>
      <c r="U11" s="82"/>
      <c r="V11" s="81">
        <f>IF(V12+W12=0,"",IF(V12=4,3,IF(V12=3,1,0)))</f>
        <v>1</v>
      </c>
      <c r="W11" s="82"/>
      <c r="X11" s="81">
        <f>IF(X12+Y12=0,"",IF(X12=4,3,IF(X12=3,1,0)))</f>
        <v>0</v>
      </c>
      <c r="Y11" s="82"/>
      <c r="Z11" s="81">
        <f>IF(Z12+AA12=0,"",IF(Z12=4,3,IF(Z12=3,1,0)))</f>
        <v>0</v>
      </c>
      <c r="AA11" s="82"/>
      <c r="AB11" s="81">
        <f>IF(AB12+AC12=0,"",IF(AB12=4,3,IF(AB12=3,1,0)))</f>
        <v>0</v>
      </c>
      <c r="AC11" s="82"/>
      <c r="AD11" s="81">
        <f>IF(AD12+AE12=0,"",IF(AD12=4,3,IF(AD12=3,1,0)))</f>
        <v>0</v>
      </c>
      <c r="AE11" s="82"/>
      <c r="AF11" s="81">
        <f>IF(AF12+AG12=0,"",IF(AF12=4,3,IF(AF12=3,1,0)))</f>
        <v>0</v>
      </c>
      <c r="AG11" s="82"/>
      <c r="AH11" s="81">
        <f>IF(AH12+AI12=0,"",IF(AH12=4,3,IF(AH12=3,1,0)))</f>
        <v>3</v>
      </c>
      <c r="AI11" s="82"/>
      <c r="AJ11" s="81">
        <f>IF(AJ12+AK12=0,"",IF(AJ12=4,3,IF(AJ12=3,1,0)))</f>
        <v>0</v>
      </c>
      <c r="AK11" s="82"/>
      <c r="AL11" s="81">
        <f>IF(AL12+AM12=0,"",IF(AL12=4,3,IF(AL12=3,1,0)))</f>
        <v>0</v>
      </c>
      <c r="AM11" s="82"/>
      <c r="AN11" s="81">
        <f>IF(AN12+AO12=0,"",IF(AN12=4,3,IF(AN12=3,1,0)))</f>
        <v>1</v>
      </c>
      <c r="AO11" s="82"/>
      <c r="AP11" s="90">
        <f>SUM(AP12/AQ12)</f>
        <v>0.69047619047619047</v>
      </c>
      <c r="AQ11" s="91"/>
      <c r="AS11" s="88">
        <f>IF($N11=1,$K11/2)+IF($N11=0,$K11)</f>
        <v>5</v>
      </c>
      <c r="AT11" s="88">
        <f>IF($P11=1,$K11/2)+IF($P11=0,$K11)</f>
        <v>5</v>
      </c>
      <c r="AU11" s="92"/>
      <c r="AV11" s="88">
        <f>IF($T11=1,$K11/2)+IF($T11=0,$K11)</f>
        <v>0</v>
      </c>
      <c r="AW11" s="88">
        <f>IF($V11=1,$K11/2)+IF($V11=0,$K11)</f>
        <v>5</v>
      </c>
      <c r="AX11" s="88">
        <f>IF($X11=1,$K11/2)+IF($X11=0,$K11)</f>
        <v>10</v>
      </c>
      <c r="AY11" s="88">
        <f>IF($Z11=1,$K11/2)+IF($Z11=0,$K11)</f>
        <v>10</v>
      </c>
      <c r="AZ11" s="88">
        <f>IF($AB11=1,$K11/2)+IF($AB11=0,$K11)</f>
        <v>10</v>
      </c>
      <c r="BA11" s="88">
        <f>IF($AD11=1,$K11/2)+IF($AD11=0,$K11)</f>
        <v>10</v>
      </c>
      <c r="BB11" s="88">
        <f>IF($AF11=1,$K11/2)+IF($AF11=0,$K11)</f>
        <v>10</v>
      </c>
      <c r="BC11" s="88">
        <f>IF($AH11=1,$K11/2)+IF($AH11=0,$K11)</f>
        <v>0</v>
      </c>
      <c r="BD11" s="88">
        <f>IF($AJ11=1,$K11/2)+IF($AJ11=0,$K11)</f>
        <v>10</v>
      </c>
      <c r="BE11" s="88">
        <f>IF($AL11=1,$K11/2)+IF($AL11=0,$K11)</f>
        <v>10</v>
      </c>
      <c r="BF11" s="88">
        <f>IF($AN11=1,$K11/2)+IF($AN11=0,$K11)</f>
        <v>5</v>
      </c>
    </row>
    <row r="12" spans="1:58" ht="13.5" customHeight="1" x14ac:dyDescent="0.25">
      <c r="A12" s="77"/>
      <c r="B12" s="196"/>
      <c r="C12" s="114"/>
      <c r="D12" s="86"/>
      <c r="E12" s="80"/>
      <c r="F12" s="80"/>
      <c r="G12" s="86"/>
      <c r="H12" s="85"/>
      <c r="I12" s="80"/>
      <c r="J12" s="112"/>
      <c r="K12" s="87"/>
      <c r="L12" s="80"/>
      <c r="M12" s="93"/>
      <c r="N12" s="17">
        <v>3</v>
      </c>
      <c r="O12" s="18">
        <v>3</v>
      </c>
      <c r="P12" s="17">
        <v>3</v>
      </c>
      <c r="Q12" s="18">
        <v>3</v>
      </c>
      <c r="R12" s="100"/>
      <c r="S12" s="103"/>
      <c r="T12" s="19">
        <v>4</v>
      </c>
      <c r="U12" s="20">
        <v>2</v>
      </c>
      <c r="V12" s="17">
        <v>3</v>
      </c>
      <c r="W12" s="18">
        <v>3</v>
      </c>
      <c r="X12" s="17">
        <v>1</v>
      </c>
      <c r="Y12" s="18">
        <v>4</v>
      </c>
      <c r="Z12" s="17">
        <v>1</v>
      </c>
      <c r="AA12" s="18">
        <v>4</v>
      </c>
      <c r="AB12" s="17">
        <v>2</v>
      </c>
      <c r="AC12" s="18">
        <v>4</v>
      </c>
      <c r="AD12" s="17">
        <v>1</v>
      </c>
      <c r="AE12" s="18">
        <v>4</v>
      </c>
      <c r="AF12" s="17">
        <v>2</v>
      </c>
      <c r="AG12" s="18">
        <v>4</v>
      </c>
      <c r="AH12" s="17">
        <v>4</v>
      </c>
      <c r="AI12" s="18">
        <v>0</v>
      </c>
      <c r="AJ12" s="17">
        <v>2</v>
      </c>
      <c r="AK12" s="18">
        <v>4</v>
      </c>
      <c r="AL12" s="17">
        <v>0</v>
      </c>
      <c r="AM12" s="18">
        <v>4</v>
      </c>
      <c r="AN12" s="17">
        <v>3</v>
      </c>
      <c r="AO12" s="18">
        <v>3</v>
      </c>
      <c r="AP12" s="21">
        <f>SUM($AN12,$AL12,$AJ12,$AH12,$AF12,$AD12,$AB12,$Z12,$X12,$V12,$T12,$R12,$P12,$N12,)</f>
        <v>29</v>
      </c>
      <c r="AQ12" s="22">
        <f>SUM($AO12,$AM12,$AK12,$AI12,$AG12,$AE12,$AC12,$AA12,$Y12,$W12,$U12,$S12,$Q12,$O12,)</f>
        <v>42</v>
      </c>
      <c r="AS12" s="88"/>
      <c r="AT12" s="88"/>
      <c r="AU12" s="92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</row>
    <row r="13" spans="1:58" ht="13.5" customHeight="1" x14ac:dyDescent="0.25">
      <c r="A13" s="77">
        <v>4</v>
      </c>
      <c r="B13" s="196" t="s">
        <v>73</v>
      </c>
      <c r="C13" s="114" t="s">
        <v>53</v>
      </c>
      <c r="D13" s="86"/>
      <c r="E13" s="80">
        <f>(G13+F13)</f>
        <v>1356.8799999999999</v>
      </c>
      <c r="F13" s="80">
        <f t="shared" ref="F13" si="4">IF(I13&gt;150,IF(H13&gt;=65,0,SUM(K13-(COUNT(N13:AO13))*3*(15+50)%)*10),IF(I13&lt;-150,IF((K13-(COUNT(N13:AO13))*3*((G13-L13)/10+50)%)*10&lt;1,0,SUM(K13-(COUNT(N13:AO13))*3*((G13-L13)/10+50)%)*10),SUM(K13-(COUNT(N13:AO13))*3*((G13-L13)/10+50)%)*10))</f>
        <v>-66.120000000000019</v>
      </c>
      <c r="G13" s="86">
        <v>1423</v>
      </c>
      <c r="H13" s="85">
        <f t="shared" ref="H13" si="5">IF(COUNT(N13:AO13)=0,0,K13/((COUNT(N13:AO13))*3)%)</f>
        <v>23.076923076923077</v>
      </c>
      <c r="I13" s="80">
        <f>(G13-L13)</f>
        <v>-99.692307692307622</v>
      </c>
      <c r="J13" s="112">
        <v>14</v>
      </c>
      <c r="K13" s="87">
        <f>SUM(N13:AO13)</f>
        <v>9</v>
      </c>
      <c r="L13" s="80">
        <f t="shared" ref="L13" si="6">(SUM($G$7:$G$34)-G13)/(COUNT($G$7:$G$34)-1)</f>
        <v>1522.6923076923076</v>
      </c>
      <c r="M13" s="93">
        <f>AV35</f>
        <v>59.5</v>
      </c>
      <c r="N13" s="96">
        <f>IF(N14+O14=0,"",IF(N14=4,3,IF(N14=3,1,0)))</f>
        <v>0</v>
      </c>
      <c r="O13" s="82"/>
      <c r="P13" s="81">
        <f>IF(P14+Q14=0,"",IF(P14=4,3,IF(P14=3,1,0)))</f>
        <v>0</v>
      </c>
      <c r="Q13" s="82"/>
      <c r="R13" s="81">
        <f>IF(R14+S14=0,"",IF(R14=4,3,IF(R14=3,1,0)))</f>
        <v>0</v>
      </c>
      <c r="S13" s="82"/>
      <c r="T13" s="98"/>
      <c r="U13" s="102"/>
      <c r="V13" s="96">
        <f>IF(V14+W14=0,"",IF(V14=4,3,IF(V14=3,1,0)))</f>
        <v>0</v>
      </c>
      <c r="W13" s="82"/>
      <c r="X13" s="81">
        <f>IF(X14+Y14=0,"",IF(X14=4,3,IF(X14=3,1,0)))</f>
        <v>0</v>
      </c>
      <c r="Y13" s="82"/>
      <c r="Z13" s="81">
        <f>IF(Z14+AA14=0,"",IF(Z14=4,3,IF(Z14=3,1,0)))</f>
        <v>1</v>
      </c>
      <c r="AA13" s="82"/>
      <c r="AB13" s="81">
        <f>IF(AB14+AC14=0,"",IF(AB14=4,3,IF(AB14=3,1,0)))</f>
        <v>0</v>
      </c>
      <c r="AC13" s="82"/>
      <c r="AD13" s="81">
        <f>IF(AD14+AE14=0,"",IF(AD14=4,3,IF(AD14=3,1,0)))</f>
        <v>0</v>
      </c>
      <c r="AE13" s="82"/>
      <c r="AF13" s="81">
        <f>IF(AF14+AG14=0,"",IF(AF14=4,3,IF(AF14=3,1,0)))</f>
        <v>3</v>
      </c>
      <c r="AG13" s="82"/>
      <c r="AH13" s="81">
        <f>IF(AH14+AI14=0,"",IF(AH14=4,3,IF(AH14=3,1,0)))</f>
        <v>3</v>
      </c>
      <c r="AI13" s="82"/>
      <c r="AJ13" s="81">
        <f>IF(AJ14+AK14=0,"",IF(AJ14=4,3,IF(AJ14=3,1,0)))</f>
        <v>0</v>
      </c>
      <c r="AK13" s="82"/>
      <c r="AL13" s="81">
        <f>IF(AL14+AM14=0,"",IF(AL14=4,3,IF(AL14=3,1,0)))</f>
        <v>1</v>
      </c>
      <c r="AM13" s="82"/>
      <c r="AN13" s="81">
        <f>IF(AN14+AO14=0,"",IF(AN14=4,3,IF(AN14=3,1,0)))</f>
        <v>1</v>
      </c>
      <c r="AO13" s="82"/>
      <c r="AP13" s="90">
        <f>SUM(AP14/AQ14)</f>
        <v>0.56818181818181823</v>
      </c>
      <c r="AQ13" s="91"/>
      <c r="AS13" s="88">
        <f>IF($N13=1,$K13/2)+IF($N13=0,$K13)</f>
        <v>9</v>
      </c>
      <c r="AT13" s="88">
        <f>IF($P13=1,$K13/2)+IF($P13=0,$K13)</f>
        <v>9</v>
      </c>
      <c r="AU13" s="88">
        <f>IF($R13=1,$K13/2)+IF($R13=0,$K13)</f>
        <v>9</v>
      </c>
      <c r="AV13" s="92"/>
      <c r="AW13" s="88">
        <f>IF($V13=1,$K13/2)+IF($V13=0,$K13)</f>
        <v>9</v>
      </c>
      <c r="AX13" s="88">
        <f>IF($X13=1,$K13/2)+IF($X13=0,$K13)</f>
        <v>9</v>
      </c>
      <c r="AY13" s="88">
        <f>IF($Z13=1,$K13/2)+IF($Z13=0,$K13)</f>
        <v>4.5</v>
      </c>
      <c r="AZ13" s="88">
        <f>IF($AB13=1,$K13/2)+IF($AB13=0,$K13)</f>
        <v>9</v>
      </c>
      <c r="BA13" s="88">
        <f>IF($AD13=1,$K13/2)+IF($AD13=0,$K13)</f>
        <v>9</v>
      </c>
      <c r="BB13" s="88">
        <f>IF($AF13=1,$K13/2)+IF($AF13=0,$K13)</f>
        <v>0</v>
      </c>
      <c r="BC13" s="88">
        <f>IF($AH13=1,$K13/2)+IF($AH13=0,$K13)</f>
        <v>0</v>
      </c>
      <c r="BD13" s="88">
        <f>IF($AJ13=1,$K13/2)+IF($AJ13=0,$K13)</f>
        <v>9</v>
      </c>
      <c r="BE13" s="88">
        <f>IF($AL13=1,$K13/2)+IF($AL13=0,$K13)</f>
        <v>4.5</v>
      </c>
      <c r="BF13" s="88">
        <f>IF($AN13=1,$K13/2)+IF($AN13=0,$K13)</f>
        <v>4.5</v>
      </c>
    </row>
    <row r="14" spans="1:58" ht="13.5" customHeight="1" x14ac:dyDescent="0.25">
      <c r="A14" s="77"/>
      <c r="B14" s="196"/>
      <c r="C14" s="114"/>
      <c r="D14" s="86"/>
      <c r="E14" s="80"/>
      <c r="F14" s="80"/>
      <c r="G14" s="86"/>
      <c r="H14" s="85"/>
      <c r="I14" s="80"/>
      <c r="J14" s="112"/>
      <c r="K14" s="87"/>
      <c r="L14" s="80"/>
      <c r="M14" s="93"/>
      <c r="N14" s="17">
        <v>0</v>
      </c>
      <c r="O14" s="18">
        <v>4</v>
      </c>
      <c r="P14" s="17">
        <v>1</v>
      </c>
      <c r="Q14" s="18">
        <v>4</v>
      </c>
      <c r="R14" s="19">
        <v>2</v>
      </c>
      <c r="S14" s="20">
        <v>4</v>
      </c>
      <c r="T14" s="100"/>
      <c r="U14" s="103"/>
      <c r="V14" s="17">
        <v>1</v>
      </c>
      <c r="W14" s="18">
        <v>4</v>
      </c>
      <c r="X14" s="17">
        <v>1</v>
      </c>
      <c r="Y14" s="18">
        <v>4</v>
      </c>
      <c r="Z14" s="17">
        <v>3</v>
      </c>
      <c r="AA14" s="18">
        <v>3</v>
      </c>
      <c r="AB14" s="17">
        <v>1</v>
      </c>
      <c r="AC14" s="18">
        <v>4</v>
      </c>
      <c r="AD14" s="17">
        <v>0</v>
      </c>
      <c r="AE14" s="18">
        <v>4</v>
      </c>
      <c r="AF14" s="17">
        <v>4</v>
      </c>
      <c r="AG14" s="18">
        <v>2</v>
      </c>
      <c r="AH14" s="17">
        <v>4</v>
      </c>
      <c r="AI14" s="18">
        <v>1</v>
      </c>
      <c r="AJ14" s="17">
        <v>2</v>
      </c>
      <c r="AK14" s="18">
        <v>4</v>
      </c>
      <c r="AL14" s="17">
        <v>3</v>
      </c>
      <c r="AM14" s="18">
        <v>3</v>
      </c>
      <c r="AN14" s="17">
        <v>3</v>
      </c>
      <c r="AO14" s="18">
        <v>3</v>
      </c>
      <c r="AP14" s="21">
        <f>SUM($AN14,$AL14,$AJ14,$AH14,$AF14,$AD14,$AB14,$Z14,$X14,$V14,$T14,$R14,$P14,$N14,)</f>
        <v>25</v>
      </c>
      <c r="AQ14" s="22">
        <f>SUM($AO14,$AM14,$AK14,$AI14,$AG14,$AE14,$AC14,$AA14,$Y14,$W14,$U14,$S14,$Q14,$O14,)</f>
        <v>44</v>
      </c>
      <c r="AS14" s="88"/>
      <c r="AT14" s="88"/>
      <c r="AU14" s="88"/>
      <c r="AV14" s="92"/>
      <c r="AW14" s="88"/>
      <c r="AX14" s="88"/>
      <c r="AY14" s="88"/>
      <c r="AZ14" s="88"/>
      <c r="BA14" s="88"/>
      <c r="BB14" s="88"/>
      <c r="BC14" s="88"/>
      <c r="BD14" s="88"/>
      <c r="BE14" s="88"/>
      <c r="BF14" s="88"/>
    </row>
    <row r="15" spans="1:58" ht="13.5" customHeight="1" x14ac:dyDescent="0.25">
      <c r="A15" s="77">
        <v>5</v>
      </c>
      <c r="B15" s="196" t="s">
        <v>74</v>
      </c>
      <c r="C15" s="114" t="s">
        <v>75</v>
      </c>
      <c r="D15" s="86"/>
      <c r="E15" s="80">
        <f>(G15+F15)</f>
        <v>1389.64</v>
      </c>
      <c r="F15" s="80">
        <f t="shared" ref="F15" si="7">IF(I15&gt;150,IF(H15&gt;=65,0,SUM(K15-(COUNT(N15:AO15))*3*(15+50)%)*10),IF(I15&lt;-150,IF((K15-(COUNT(N15:AO15))*3*((G15-L15)/10+50)%)*10&lt;1,0,SUM(K15-(COUNT(N15:AO15))*3*((G15-L15)/10+50)%)*10),SUM(K15-(COUNT(N15:AO15))*3*((G15-L15)/10+50)%)*10))</f>
        <v>-55.359999999999978</v>
      </c>
      <c r="G15" s="86">
        <v>1445</v>
      </c>
      <c r="H15" s="85">
        <f t="shared" ref="H15" si="8">IF(COUNT(N15:AO15)=0,0,K15/((COUNT(N15:AO15))*3)%)</f>
        <v>28.205128205128204</v>
      </c>
      <c r="I15" s="80">
        <f>(G15-L15)</f>
        <v>-76</v>
      </c>
      <c r="J15" s="112">
        <v>12</v>
      </c>
      <c r="K15" s="87">
        <f>SUM(N15:AO15)</f>
        <v>11</v>
      </c>
      <c r="L15" s="80">
        <f t="shared" ref="L15" si="9">(SUM($G$7:$G$34)-G15)/(COUNT($G$7:$G$34)-1)</f>
        <v>1521</v>
      </c>
      <c r="M15" s="93">
        <f>AW35</f>
        <v>50.5</v>
      </c>
      <c r="N15" s="96">
        <f>IF(N16+O16=0,"",IF(N16=4,3,IF(N16=3,1,0)))</f>
        <v>0</v>
      </c>
      <c r="O15" s="82"/>
      <c r="P15" s="81">
        <f>IF(P16+Q16=0,"",IF(P16=4,3,IF(P16=3,1,0)))</f>
        <v>0</v>
      </c>
      <c r="Q15" s="82"/>
      <c r="R15" s="81">
        <f>IF(R16+S16=0,"",IF(R16=4,3,IF(R16=3,1,0)))</f>
        <v>1</v>
      </c>
      <c r="S15" s="82"/>
      <c r="T15" s="81">
        <f>IF(T16+U16=0,"",IF(T16=4,3,IF(T16=3,1,0)))</f>
        <v>3</v>
      </c>
      <c r="U15" s="82"/>
      <c r="V15" s="98"/>
      <c r="W15" s="102"/>
      <c r="X15" s="96">
        <f>IF(X16+Y16=0,"",IF(X16=4,3,IF(X16=3,1,0)))</f>
        <v>3</v>
      </c>
      <c r="Y15" s="82"/>
      <c r="Z15" s="81">
        <f>IF(Z16+AA16=0,"",IF(Z16=4,3,IF(Z16=3,1,0)))</f>
        <v>3</v>
      </c>
      <c r="AA15" s="82"/>
      <c r="AB15" s="81">
        <f>IF(AB16+AC16=0,"",IF(AB16=4,3,IF(AB16=3,1,0)))</f>
        <v>0</v>
      </c>
      <c r="AC15" s="82"/>
      <c r="AD15" s="81">
        <f>IF(AD16+AE16=0,"",IF(AD16=4,3,IF(AD16=3,1,0)))</f>
        <v>0</v>
      </c>
      <c r="AE15" s="82"/>
      <c r="AF15" s="81">
        <f>IF(AF16+AG16=0,"",IF(AF16=4,3,IF(AF16=3,1,0)))</f>
        <v>0</v>
      </c>
      <c r="AG15" s="82"/>
      <c r="AH15" s="81">
        <f>IF(AH16+AI16=0,"",IF(AH16=4,3,IF(AH16=3,1,0)))</f>
        <v>0</v>
      </c>
      <c r="AI15" s="82"/>
      <c r="AJ15" s="81">
        <f>IF(AJ16+AK16=0,"",IF(AJ16=4,3,IF(AJ16=3,1,0)))</f>
        <v>0</v>
      </c>
      <c r="AK15" s="82"/>
      <c r="AL15" s="81">
        <f>IF(AL16+AM16=0,"",IF(AL16=4,3,IF(AL16=3,1,0)))</f>
        <v>1</v>
      </c>
      <c r="AM15" s="82"/>
      <c r="AN15" s="81">
        <f>IF(AN16+AO16=0,"",IF(AN16=4,3,IF(AN16=3,1,0)))</f>
        <v>0</v>
      </c>
      <c r="AO15" s="82"/>
      <c r="AP15" s="90">
        <f>SUM(AP16/AQ16)</f>
        <v>0.6097560975609756</v>
      </c>
      <c r="AQ15" s="91"/>
      <c r="AR15" s="23"/>
      <c r="AS15" s="88">
        <f>IF($N15=1,$K15/2)+IF($N15=0,$K15)</f>
        <v>11</v>
      </c>
      <c r="AT15" s="88">
        <f>IF($P15=1,$K15/2)+IF($P15=0,$K15)</f>
        <v>11</v>
      </c>
      <c r="AU15" s="88">
        <f>IF($R15=1,$K15/2)+IF($R15=0,$K15)</f>
        <v>5.5</v>
      </c>
      <c r="AV15" s="88">
        <f>IF($T15=1,$K15/2)+IF($T15=0,$K15)</f>
        <v>0</v>
      </c>
      <c r="AW15" s="92"/>
      <c r="AX15" s="88">
        <f>IF($X15=1,$K15/2)+IF($X15=0,$K15)</f>
        <v>0</v>
      </c>
      <c r="AY15" s="88">
        <f>IF($Z15=1,$K15/2)+IF($Z15=0,$K15)</f>
        <v>0</v>
      </c>
      <c r="AZ15" s="88">
        <f>IF($AB15=1,$K15/2)+IF($AB15=0,$K15)</f>
        <v>11</v>
      </c>
      <c r="BA15" s="88">
        <f>IF($AD15=1,$K15/2)+IF($AD15=0,$K15)</f>
        <v>11</v>
      </c>
      <c r="BB15" s="88">
        <f>IF($AF15=1,$K15/2)+IF($AF15=0,$K15)</f>
        <v>11</v>
      </c>
      <c r="BC15" s="88">
        <f>IF($AH15=1,$K15/2)+IF($AH15=0,$K15)</f>
        <v>11</v>
      </c>
      <c r="BD15" s="88">
        <f>IF($AJ15=1,$K15/2)+IF($AJ15=0,$K15)</f>
        <v>11</v>
      </c>
      <c r="BE15" s="88">
        <f>IF($AL15=1,$K15/2)+IF($AL15=0,$K15)</f>
        <v>5.5</v>
      </c>
      <c r="BF15" s="88">
        <f>IF($AN15=1,$K15/2)+IF($AN15=0,$K15)</f>
        <v>11</v>
      </c>
    </row>
    <row r="16" spans="1:58" ht="13.5" customHeight="1" x14ac:dyDescent="0.25">
      <c r="A16" s="77"/>
      <c r="B16" s="196"/>
      <c r="C16" s="114"/>
      <c r="D16" s="86"/>
      <c r="E16" s="80"/>
      <c r="F16" s="80"/>
      <c r="G16" s="86"/>
      <c r="H16" s="85"/>
      <c r="I16" s="80"/>
      <c r="J16" s="112"/>
      <c r="K16" s="87"/>
      <c r="L16" s="80"/>
      <c r="M16" s="93"/>
      <c r="N16" s="17">
        <v>0</v>
      </c>
      <c r="O16" s="18">
        <v>4</v>
      </c>
      <c r="P16" s="19">
        <v>0</v>
      </c>
      <c r="Q16" s="20">
        <v>4</v>
      </c>
      <c r="R16" s="17">
        <v>3</v>
      </c>
      <c r="S16" s="18">
        <v>3</v>
      </c>
      <c r="T16" s="17">
        <v>4</v>
      </c>
      <c r="U16" s="18">
        <v>1</v>
      </c>
      <c r="V16" s="100"/>
      <c r="W16" s="103"/>
      <c r="X16" s="17">
        <v>4</v>
      </c>
      <c r="Y16" s="18">
        <v>2</v>
      </c>
      <c r="Z16" s="17">
        <v>4</v>
      </c>
      <c r="AA16" s="18">
        <v>0</v>
      </c>
      <c r="AB16" s="17">
        <v>2</v>
      </c>
      <c r="AC16" s="18">
        <v>4</v>
      </c>
      <c r="AD16" s="17">
        <v>2</v>
      </c>
      <c r="AE16" s="18">
        <v>4</v>
      </c>
      <c r="AF16" s="17">
        <v>0</v>
      </c>
      <c r="AG16" s="18">
        <v>4</v>
      </c>
      <c r="AH16" s="17">
        <v>1</v>
      </c>
      <c r="AI16" s="18">
        <v>4</v>
      </c>
      <c r="AJ16" s="17">
        <v>0</v>
      </c>
      <c r="AK16" s="18">
        <v>4</v>
      </c>
      <c r="AL16" s="17">
        <v>3</v>
      </c>
      <c r="AM16" s="18">
        <v>3</v>
      </c>
      <c r="AN16" s="17">
        <v>2</v>
      </c>
      <c r="AO16" s="18">
        <v>4</v>
      </c>
      <c r="AP16" s="21">
        <f>SUM($AN16,$AL16,$AJ16,$AH16,$AF16,$AD16,$AB16,$Z16,$X16,$V16,$T16,$R16,$P16,$N16,)</f>
        <v>25</v>
      </c>
      <c r="AQ16" s="22">
        <f>SUM($AO16,$AM16,$AK16,$AI16,$AG16,$AE16,$AC16,$AA16,$Y16,$W16,$U16,$S16,$Q16,$O16,)</f>
        <v>41</v>
      </c>
      <c r="AS16" s="88"/>
      <c r="AT16" s="88"/>
      <c r="AU16" s="88"/>
      <c r="AV16" s="88"/>
      <c r="AW16" s="92"/>
      <c r="AX16" s="88"/>
      <c r="AY16" s="88"/>
      <c r="AZ16" s="88"/>
      <c r="BA16" s="88"/>
      <c r="BB16" s="88"/>
      <c r="BC16" s="88"/>
      <c r="BD16" s="88"/>
      <c r="BE16" s="88"/>
      <c r="BF16" s="88"/>
    </row>
    <row r="17" spans="1:58" ht="13.5" customHeight="1" x14ac:dyDescent="0.25">
      <c r="A17" s="77">
        <v>6</v>
      </c>
      <c r="B17" s="196" t="s">
        <v>76</v>
      </c>
      <c r="C17" s="114" t="s">
        <v>75</v>
      </c>
      <c r="D17" s="86"/>
      <c r="E17" s="80">
        <f>(G17+F17)</f>
        <v>1437.6</v>
      </c>
      <c r="F17" s="80">
        <f t="shared" ref="F17" si="10">IF(I17&gt;150,IF(H17&gt;=65,0,SUM(K17-(COUNT(N17:AO17))*3*(15+50)%)*10),IF(I17&lt;-150,IF((K17-(COUNT(N17:AO17))*3*((G17-L17)/10+50)%)*10&lt;1,0,SUM(K17-(COUNT(N17:AO17))*3*((G17-L17)/10+50)%)*10),SUM(K17-(COUNT(N17:AO17))*3*((G17-L17)/10+50)%)*10))</f>
        <v>30.599999999999987</v>
      </c>
      <c r="G17" s="86">
        <v>1407</v>
      </c>
      <c r="H17" s="85">
        <f t="shared" ref="H17" si="11">IF(COUNT(N17:AO17)=0,0,K17/((COUNT(N17:AO17))*3)%)</f>
        <v>46.153846153846153</v>
      </c>
      <c r="I17" s="80">
        <f>(G17-L17)</f>
        <v>-116.92307692307691</v>
      </c>
      <c r="J17" s="112">
        <v>8</v>
      </c>
      <c r="K17" s="87">
        <f>SUM(N17:AO17)</f>
        <v>18</v>
      </c>
      <c r="L17" s="80">
        <f t="shared" ref="L17" si="12">(SUM($G$7:$G$34)-G17)/(COUNT($G$7:$G$34)-1)</f>
        <v>1523.9230769230769</v>
      </c>
      <c r="M17" s="93">
        <f>AX35</f>
        <v>121.5</v>
      </c>
      <c r="N17" s="96">
        <f>IF(N18+O18=0,"",IF(N18=4,3,IF(N18=3,1,0)))</f>
        <v>3</v>
      </c>
      <c r="O17" s="82"/>
      <c r="P17" s="81">
        <f>IF(P18+Q18=0,"",IF(P18=4,3,IF(P18=3,1,0)))</f>
        <v>0</v>
      </c>
      <c r="Q17" s="82"/>
      <c r="R17" s="81">
        <f>IF(R18+S18=0,"",IF(R18=4,3,IF(R18=3,1,0)))</f>
        <v>3</v>
      </c>
      <c r="S17" s="82"/>
      <c r="T17" s="81">
        <f>IF(T18+U18=0,"",IF(T18=4,3,IF(T18=3,1,0)))</f>
        <v>3</v>
      </c>
      <c r="U17" s="82"/>
      <c r="V17" s="81">
        <f>IF(V18+W18=0,"",IF(V18=4,3,IF(V18=3,1,0)))</f>
        <v>0</v>
      </c>
      <c r="W17" s="82"/>
      <c r="X17" s="98"/>
      <c r="Y17" s="102"/>
      <c r="Z17" s="96">
        <f>IF(Z18+AA18=0,"",IF(Z18=4,3,IF(Z18=3,1,0)))</f>
        <v>0</v>
      </c>
      <c r="AA17" s="82"/>
      <c r="AB17" s="81">
        <f>IF(AB18+AC18=0,"",IF(AB18=4,3,IF(AB18=3,1,0)))</f>
        <v>1</v>
      </c>
      <c r="AC17" s="82"/>
      <c r="AD17" s="81">
        <f>IF(AD18+AE18=0,"",IF(AD18=4,3,IF(AD18=3,1,0)))</f>
        <v>1</v>
      </c>
      <c r="AE17" s="82"/>
      <c r="AF17" s="81">
        <f>IF(AF18+AG18=0,"",IF(AF18=4,3,IF(AF18=3,1,0)))</f>
        <v>3</v>
      </c>
      <c r="AG17" s="82"/>
      <c r="AH17" s="81">
        <f>IF(AH18+AI18=0,"",IF(AH18=4,3,IF(AH18=3,1,0)))</f>
        <v>0</v>
      </c>
      <c r="AI17" s="82"/>
      <c r="AJ17" s="81">
        <f>IF(AJ18+AK18=0,"",IF(AJ18=4,3,IF(AJ18=3,1,0)))</f>
        <v>3</v>
      </c>
      <c r="AK17" s="82"/>
      <c r="AL17" s="81">
        <f>IF(AL18+AM18=0,"",IF(AL18=4,3,IF(AL18=3,1,0)))</f>
        <v>1</v>
      </c>
      <c r="AM17" s="82"/>
      <c r="AN17" s="81">
        <f>IF(AN18+AO18=0,"",IF(AN18=4,3,IF(AN18=3,1,0)))</f>
        <v>0</v>
      </c>
      <c r="AO17" s="82"/>
      <c r="AP17" s="90">
        <f>SUM(AP18/AQ18)</f>
        <v>1</v>
      </c>
      <c r="AQ17" s="91"/>
      <c r="AS17" s="88">
        <f>IF($N17=1,$K17/2)+IF($N17=0,$K17)</f>
        <v>0</v>
      </c>
      <c r="AT17" s="88">
        <f>IF($P17=1,$K17/2)+IF($P17=0,$K17)</f>
        <v>18</v>
      </c>
      <c r="AU17" s="88">
        <f>IF($R17=1,$K17/2)+IF($R17=0,$K17)</f>
        <v>0</v>
      </c>
      <c r="AV17" s="88">
        <f>IF($T17=1,$K17/2)+IF($T17=0,$K17)</f>
        <v>0</v>
      </c>
      <c r="AW17" s="88">
        <f>IF($V17=1,$K17/2)+IF($V17=0,$K17)</f>
        <v>18</v>
      </c>
      <c r="AX17" s="92"/>
      <c r="AY17" s="88">
        <f>IF($Z17=1,$K17/2)+IF($Z17=0,$K17)</f>
        <v>18</v>
      </c>
      <c r="AZ17" s="88">
        <f>IF($AB17=1,$K17/2)+IF($AB17=0,$K17)</f>
        <v>9</v>
      </c>
      <c r="BA17" s="88">
        <f>IF($AD17=1,$K17/2)+IF($AD17=0,$K17)</f>
        <v>9</v>
      </c>
      <c r="BB17" s="88">
        <f>IF($AF17=1,$K17/2)+IF($AF17=0,$K17)</f>
        <v>0</v>
      </c>
      <c r="BC17" s="88">
        <f>IF($AH17=1,$K17/2)+IF($AH17=0,$K17)</f>
        <v>18</v>
      </c>
      <c r="BD17" s="88">
        <f>IF($AJ17=1,$K17/2)+IF($AJ17=0,$K17)</f>
        <v>0</v>
      </c>
      <c r="BE17" s="88">
        <f>IF($AL17=1,$K17/2)+IF($AL17=0,$K17)</f>
        <v>9</v>
      </c>
      <c r="BF17" s="88">
        <f>IF($AN17=1,$K17/2)+IF($AN17=0,$K17)</f>
        <v>18</v>
      </c>
    </row>
    <row r="18" spans="1:58" ht="13.5" customHeight="1" x14ac:dyDescent="0.25">
      <c r="A18" s="77"/>
      <c r="B18" s="196"/>
      <c r="C18" s="114"/>
      <c r="D18" s="86"/>
      <c r="E18" s="80"/>
      <c r="F18" s="80"/>
      <c r="G18" s="86"/>
      <c r="H18" s="85"/>
      <c r="I18" s="80"/>
      <c r="J18" s="112"/>
      <c r="K18" s="87"/>
      <c r="L18" s="80"/>
      <c r="M18" s="93"/>
      <c r="N18" s="19">
        <v>4</v>
      </c>
      <c r="O18" s="20">
        <v>1</v>
      </c>
      <c r="P18" s="17">
        <v>2</v>
      </c>
      <c r="Q18" s="18">
        <v>4</v>
      </c>
      <c r="R18" s="17">
        <v>4</v>
      </c>
      <c r="S18" s="18">
        <v>1</v>
      </c>
      <c r="T18" s="17">
        <v>4</v>
      </c>
      <c r="U18" s="18">
        <v>1</v>
      </c>
      <c r="V18" s="17">
        <v>2</v>
      </c>
      <c r="W18" s="18">
        <v>4</v>
      </c>
      <c r="X18" s="100"/>
      <c r="Y18" s="103"/>
      <c r="Z18" s="17">
        <v>2</v>
      </c>
      <c r="AA18" s="18">
        <v>4</v>
      </c>
      <c r="AB18" s="17">
        <v>3</v>
      </c>
      <c r="AC18" s="18">
        <v>3</v>
      </c>
      <c r="AD18" s="17">
        <v>3</v>
      </c>
      <c r="AE18" s="18">
        <v>3</v>
      </c>
      <c r="AF18" s="17">
        <v>4</v>
      </c>
      <c r="AG18" s="18">
        <v>2</v>
      </c>
      <c r="AH18" s="17">
        <v>0</v>
      </c>
      <c r="AI18" s="18">
        <v>4</v>
      </c>
      <c r="AJ18" s="17">
        <v>4</v>
      </c>
      <c r="AK18" s="18">
        <v>2</v>
      </c>
      <c r="AL18" s="17">
        <v>3</v>
      </c>
      <c r="AM18" s="18">
        <v>3</v>
      </c>
      <c r="AN18" s="17">
        <v>1</v>
      </c>
      <c r="AO18" s="18">
        <v>4</v>
      </c>
      <c r="AP18" s="21">
        <f>SUM($AN18,$AL18,$AJ18,$AH18,$AF18,$AD18,$AB18,$Z18,$X18,$V18,$T18,$R18,$P18,$N18,)</f>
        <v>36</v>
      </c>
      <c r="AQ18" s="22">
        <f>SUM($AO18,$AM18,$AK18,$AI18,$AG18,$AE18,$AC18,$AA18,$Y18,$W18,$U18,$S18,$Q18,$O18,)</f>
        <v>36</v>
      </c>
      <c r="AS18" s="88"/>
      <c r="AT18" s="88"/>
      <c r="AU18" s="88"/>
      <c r="AV18" s="88"/>
      <c r="AW18" s="88"/>
      <c r="AX18" s="92"/>
      <c r="AY18" s="88"/>
      <c r="AZ18" s="88"/>
      <c r="BA18" s="88"/>
      <c r="BB18" s="88"/>
      <c r="BC18" s="88"/>
      <c r="BD18" s="88"/>
      <c r="BE18" s="88"/>
      <c r="BF18" s="88"/>
    </row>
    <row r="19" spans="1:58" ht="13.5" customHeight="1" x14ac:dyDescent="0.25">
      <c r="A19" s="77">
        <v>7</v>
      </c>
      <c r="B19" s="196" t="s">
        <v>77</v>
      </c>
      <c r="C19" s="114" t="s">
        <v>78</v>
      </c>
      <c r="D19" s="86"/>
      <c r="E19" s="80">
        <f>(G19+F19)</f>
        <v>1367.74</v>
      </c>
      <c r="F19" s="80">
        <f t="shared" ref="F19" si="13">IF(I19&gt;150,IF(H19&gt;=65,0,SUM(K19-(COUNT(N19:AO19))*3*(15+50)%)*10),IF(I19&lt;-150,IF((K19-(COUNT(N19:AO19))*3*((G19-L19)/10+50)%)*10&lt;1,0,SUM(K19-(COUNT(N19:AO19))*3*((G19-L19)/10+50)%)*10),SUM(K19-(COUNT(N19:AO19))*3*((G19-L19)/10+50)%)*10))</f>
        <v>-22.259999999999991</v>
      </c>
      <c r="G19" s="86">
        <v>1390</v>
      </c>
      <c r="H19" s="85">
        <f t="shared" ref="H19" si="14">IF(COUNT(N19:AO19)=0,0,K19/((COUNT(N19:AO19))*3)%)</f>
        <v>30.769230769230766</v>
      </c>
      <c r="I19" s="80">
        <f>(G19-L19)</f>
        <v>-135.23076923076928</v>
      </c>
      <c r="J19" s="112">
        <v>11</v>
      </c>
      <c r="K19" s="87">
        <f>SUM(N19:AO19)</f>
        <v>12</v>
      </c>
      <c r="L19" s="80">
        <f t="shared" ref="L19" si="15">(SUM($G$7:$G$34)-G19)/(COUNT($G$7:$G$34)-1)</f>
        <v>1525.2307692307693</v>
      </c>
      <c r="M19" s="93">
        <f>AY35</f>
        <v>87</v>
      </c>
      <c r="N19" s="96">
        <f>IF(N20+O20=0,"",IF(N20=4,3,IF(N20=3,1,0)))</f>
        <v>1</v>
      </c>
      <c r="O19" s="82"/>
      <c r="P19" s="81">
        <f>IF(P20+Q20=0,"",IF(P20=4,3,IF(P20=3,1,0)))</f>
        <v>0</v>
      </c>
      <c r="Q19" s="82"/>
      <c r="R19" s="81">
        <f>IF(R20+S20=0,"",IF(R20=4,3,IF(R20=3,1,0)))</f>
        <v>3</v>
      </c>
      <c r="S19" s="82"/>
      <c r="T19" s="81">
        <f>IF(T20+U20=0,"",IF(T20=4,3,IF(T20=3,1,0)))</f>
        <v>1</v>
      </c>
      <c r="U19" s="82"/>
      <c r="V19" s="81">
        <f>IF(V20+W20=0,"",IF(V20=4,3,IF(V20=3,1,0)))</f>
        <v>0</v>
      </c>
      <c r="W19" s="82"/>
      <c r="X19" s="81">
        <f>IF(X20+Y20=0,"",IF(X20=4,3,IF(X20=3,1,0)))</f>
        <v>3</v>
      </c>
      <c r="Y19" s="82"/>
      <c r="Z19" s="98"/>
      <c r="AA19" s="102"/>
      <c r="AB19" s="96">
        <f>IF(AB20+AC20=0,"",IF(AB20=4,3,IF(AB20=3,1,0)))</f>
        <v>1</v>
      </c>
      <c r="AC19" s="82"/>
      <c r="AD19" s="81">
        <f>IF(AD20+AE20=0,"",IF(AD20=4,3,IF(AD20=3,1,0)))</f>
        <v>0</v>
      </c>
      <c r="AE19" s="82"/>
      <c r="AF19" s="81">
        <f>IF(AF20+AG20=0,"",IF(AF20=4,3,IF(AF20=3,1,0)))</f>
        <v>0</v>
      </c>
      <c r="AG19" s="82"/>
      <c r="AH19" s="81">
        <f>IF(AH20+AI20=0,"",IF(AH20=4,3,IF(AH20=3,1,0)))</f>
        <v>1</v>
      </c>
      <c r="AI19" s="82"/>
      <c r="AJ19" s="81">
        <f>IF(AJ20+AK20=0,"",IF(AJ20=4,3,IF(AJ20=3,1,0)))</f>
        <v>1</v>
      </c>
      <c r="AK19" s="82"/>
      <c r="AL19" s="81">
        <f>IF(AL20+AM20=0,"",IF(AL20=4,3,IF(AL20=3,1,0)))</f>
        <v>0</v>
      </c>
      <c r="AM19" s="82"/>
      <c r="AN19" s="81">
        <f>IF(AN20+AO20=0,"",IF(AN20=4,3,IF(AN20=3,1,0)))</f>
        <v>1</v>
      </c>
      <c r="AO19" s="82"/>
      <c r="AP19" s="90">
        <f>SUM(AP20/AQ20)</f>
        <v>0.75609756097560976</v>
      </c>
      <c r="AQ19" s="91"/>
      <c r="AS19" s="88">
        <f>IF($N19=1,$K19/2)+IF($N19=0,$K19)</f>
        <v>6</v>
      </c>
      <c r="AT19" s="88">
        <f>IF($P19=1,$K19/2)+IF($P19=0,$K19)</f>
        <v>12</v>
      </c>
      <c r="AU19" s="88">
        <f>IF($R19=1,$K19/2)+IF($R19=0,$K19)</f>
        <v>0</v>
      </c>
      <c r="AV19" s="88">
        <f>IF($T19=1,$K19/2)+IF($T19=0,$K19)</f>
        <v>6</v>
      </c>
      <c r="AW19" s="88">
        <f>IF($V19=1,$K19/2)+IF($V19=0,$K19)</f>
        <v>12</v>
      </c>
      <c r="AX19" s="88">
        <f>IF($X19=1,$K19/2)+IF($X19=0,$K19)</f>
        <v>0</v>
      </c>
      <c r="AY19" s="92"/>
      <c r="AZ19" s="88">
        <f>IF($AB19=1,$K19/2)+IF($AB19=0,$K19)</f>
        <v>6</v>
      </c>
      <c r="BA19" s="88">
        <f>IF($AD19=1,$K19/2)+IF($AD19=0,$K19)</f>
        <v>12</v>
      </c>
      <c r="BB19" s="88">
        <f>IF($AF19=1,$K19/2)+IF($AF19=0,$K19)</f>
        <v>12</v>
      </c>
      <c r="BC19" s="88">
        <f>IF($AH19=1,$K19/2)+IF($AH19=0,$K19)</f>
        <v>6</v>
      </c>
      <c r="BD19" s="88">
        <f>IF($AJ19=1,$K19/2)+IF($AJ19=0,$K19)</f>
        <v>6</v>
      </c>
      <c r="BE19" s="88">
        <f>IF($AL19=1,$K19/2)+IF($AL19=0,$K19)</f>
        <v>12</v>
      </c>
      <c r="BF19" s="88">
        <f>IF($AN19=1,$K19/2)+IF($AN19=0,$K19)</f>
        <v>6</v>
      </c>
    </row>
    <row r="20" spans="1:58" ht="13.5" customHeight="1" x14ac:dyDescent="0.25">
      <c r="A20" s="77"/>
      <c r="B20" s="196"/>
      <c r="C20" s="114"/>
      <c r="D20" s="86"/>
      <c r="E20" s="80"/>
      <c r="F20" s="80"/>
      <c r="G20" s="86"/>
      <c r="H20" s="85"/>
      <c r="I20" s="80"/>
      <c r="J20" s="112"/>
      <c r="K20" s="87"/>
      <c r="L20" s="80"/>
      <c r="M20" s="93"/>
      <c r="N20" s="17">
        <v>3</v>
      </c>
      <c r="O20" s="18">
        <v>3</v>
      </c>
      <c r="P20" s="17">
        <v>2</v>
      </c>
      <c r="Q20" s="18">
        <v>4</v>
      </c>
      <c r="R20" s="17">
        <v>4</v>
      </c>
      <c r="S20" s="18">
        <v>1</v>
      </c>
      <c r="T20" s="17">
        <v>3</v>
      </c>
      <c r="U20" s="18">
        <v>3</v>
      </c>
      <c r="V20" s="17">
        <v>0</v>
      </c>
      <c r="W20" s="18">
        <v>4</v>
      </c>
      <c r="X20" s="17">
        <v>4</v>
      </c>
      <c r="Y20" s="18">
        <v>2</v>
      </c>
      <c r="Z20" s="100"/>
      <c r="AA20" s="103"/>
      <c r="AB20" s="17">
        <v>3</v>
      </c>
      <c r="AC20" s="18">
        <v>3</v>
      </c>
      <c r="AD20" s="17">
        <v>1</v>
      </c>
      <c r="AE20" s="18">
        <v>4</v>
      </c>
      <c r="AF20" s="17">
        <v>0</v>
      </c>
      <c r="AG20" s="18">
        <v>4</v>
      </c>
      <c r="AH20" s="17">
        <v>3</v>
      </c>
      <c r="AI20" s="18">
        <v>3</v>
      </c>
      <c r="AJ20" s="17">
        <v>3</v>
      </c>
      <c r="AK20" s="18">
        <v>3</v>
      </c>
      <c r="AL20" s="17">
        <v>2</v>
      </c>
      <c r="AM20" s="18">
        <v>4</v>
      </c>
      <c r="AN20" s="17">
        <v>3</v>
      </c>
      <c r="AO20" s="18">
        <v>3</v>
      </c>
      <c r="AP20" s="21">
        <f>SUM($AN20,$AL20,$AJ20,$AH20,$AF20,$AD20,$AB20,$Z20,$X20,$V20,$T20,$R20,$P20,$N20,)</f>
        <v>31</v>
      </c>
      <c r="AQ20" s="22">
        <f>SUM($AO20,$AM20,$AK20,$AI20,$AG20,$AE20,$AC20,$AA20,$Y20,$W20,$U20,$S20,$Q20,$O20,)</f>
        <v>41</v>
      </c>
      <c r="AS20" s="88"/>
      <c r="AT20" s="88"/>
      <c r="AU20" s="88"/>
      <c r="AV20" s="88"/>
      <c r="AW20" s="88"/>
      <c r="AX20" s="88"/>
      <c r="AY20" s="92"/>
      <c r="AZ20" s="88"/>
      <c r="BA20" s="88"/>
      <c r="BB20" s="88"/>
      <c r="BC20" s="88"/>
      <c r="BD20" s="88"/>
      <c r="BE20" s="88"/>
      <c r="BF20" s="88"/>
    </row>
    <row r="21" spans="1:58" ht="13.5" customHeight="1" x14ac:dyDescent="0.25">
      <c r="A21" s="77">
        <v>8</v>
      </c>
      <c r="B21" s="196" t="s">
        <v>79</v>
      </c>
      <c r="C21" s="114" t="s">
        <v>80</v>
      </c>
      <c r="D21" s="86"/>
      <c r="E21" s="80">
        <f>(G21+F21)</f>
        <v>1736.5</v>
      </c>
      <c r="F21" s="80">
        <f t="shared" ref="F21" si="16">IF(I21&gt;150,IF(H21&gt;=65,0,SUM(K21-(COUNT(N21:AO21))*3*(15+50)%)*10),IF(I21&lt;-150,IF((K21-(COUNT(N21:AO21))*3*((G21-L21)/10+50)%)*10&lt;1,0,SUM(K21-(COUNT(N21:AO21))*3*((G21-L21)/10+50)%)*10),SUM(K21-(COUNT(N21:AO21))*3*((G21-L21)/10+50)%)*10))</f>
        <v>-23.500000000000014</v>
      </c>
      <c r="G21" s="86">
        <v>1760</v>
      </c>
      <c r="H21" s="85">
        <f t="shared" ref="H21" si="17">IF(COUNT(N21:AO21)=0,0,K21/((COUNT(N21:AO21))*3)%)</f>
        <v>58.974358974358971</v>
      </c>
      <c r="I21" s="80">
        <f>(G21-L21)</f>
        <v>263.23076923076928</v>
      </c>
      <c r="J21" s="112">
        <v>4</v>
      </c>
      <c r="K21" s="87">
        <f>SUM(N21:AO21)</f>
        <v>23</v>
      </c>
      <c r="L21" s="80">
        <f t="shared" ref="L21" si="18">(SUM($G$7:$G$34)-G21)/(COUNT($G$7:$G$34)-1)</f>
        <v>1496.7692307692307</v>
      </c>
      <c r="M21" s="93">
        <f>AZ35</f>
        <v>130.5</v>
      </c>
      <c r="N21" s="96">
        <f>IF(N22+O22=0,"",IF(N22=4,3,IF(N22=3,1,0)))</f>
        <v>1</v>
      </c>
      <c r="O21" s="82"/>
      <c r="P21" s="81">
        <f>IF(P22+Q22=0,"",IF(P22=4,3,IF(P22=3,1,0)))</f>
        <v>3</v>
      </c>
      <c r="Q21" s="82"/>
      <c r="R21" s="81">
        <f>IF(R22+S22=0,"",IF(R22=4,3,IF(R22=3,1,0)))</f>
        <v>3</v>
      </c>
      <c r="S21" s="82"/>
      <c r="T21" s="81">
        <f>IF(T22+U22=0,"",IF(T22=4,3,IF(T22=3,1,0)))</f>
        <v>3</v>
      </c>
      <c r="U21" s="82"/>
      <c r="V21" s="81">
        <f>IF(V22+W22=0,"",IF(V22=4,3,IF(V22=3,1,0)))</f>
        <v>3</v>
      </c>
      <c r="W21" s="82"/>
      <c r="X21" s="81">
        <f>IF(X22+Y22=0,"",IF(X22=4,3,IF(X22=3,1,0)))</f>
        <v>1</v>
      </c>
      <c r="Y21" s="82"/>
      <c r="Z21" s="81">
        <f>IF(Z22+AA22=0,"",IF(Z22=4,3,IF(Z22=3,1,0)))</f>
        <v>1</v>
      </c>
      <c r="AA21" s="82"/>
      <c r="AB21" s="98"/>
      <c r="AC21" s="102"/>
      <c r="AD21" s="96">
        <f>IF(AD22+AE22=0,"",IF(AD22=4,3,IF(AD22=3,1,0)))</f>
        <v>1</v>
      </c>
      <c r="AE21" s="82"/>
      <c r="AF21" s="81">
        <f>IF(AF22+AG22=0,"",IF(AF22=4,3,IF(AF22=3,1,0)))</f>
        <v>3</v>
      </c>
      <c r="AG21" s="82"/>
      <c r="AH21" s="81">
        <f>IF(AH22+AI22=0,"",IF(AH22=4,3,IF(AH22=3,1,0)))</f>
        <v>0</v>
      </c>
      <c r="AI21" s="82"/>
      <c r="AJ21" s="81">
        <f>IF(AJ22+AK22=0,"",IF(AJ22=4,3,IF(AJ22=3,1,0)))</f>
        <v>0</v>
      </c>
      <c r="AK21" s="82"/>
      <c r="AL21" s="81">
        <f>IF(AL22+AM22=0,"",IF(AL22=4,3,IF(AL22=3,1,0)))</f>
        <v>1</v>
      </c>
      <c r="AM21" s="82"/>
      <c r="AN21" s="81">
        <f>IF(AN22+AO22=0,"",IF(AN22=4,3,IF(AN22=3,1,0)))</f>
        <v>3</v>
      </c>
      <c r="AO21" s="82"/>
      <c r="AP21" s="90">
        <f>SUM(AP22/AQ22)</f>
        <v>1.28125</v>
      </c>
      <c r="AQ21" s="91"/>
      <c r="AS21" s="88">
        <f>IF($N21=1,$K21/2)+IF($N21=0,$K21)</f>
        <v>11.5</v>
      </c>
      <c r="AT21" s="88">
        <f>IF($P21=1,$K21/2)+IF($P21=0,$K21)</f>
        <v>0</v>
      </c>
      <c r="AU21" s="88">
        <f>IF($R21=1,$K21/2)+IF($R21=0,$K21)</f>
        <v>0</v>
      </c>
      <c r="AV21" s="88">
        <f>IF($T21=1,$K21/2)+IF($T21=0,$K21)</f>
        <v>0</v>
      </c>
      <c r="AW21" s="88">
        <f>IF($V21=1,$K21/2)+IF($V21=0,$K21)</f>
        <v>0</v>
      </c>
      <c r="AX21" s="88">
        <f>IF($X21=1,$K21/2)+IF($X21=0,$K21)</f>
        <v>11.5</v>
      </c>
      <c r="AY21" s="88">
        <f>IF($Z21=1,$K21/2)+IF($Z21=0,$K21)</f>
        <v>11.5</v>
      </c>
      <c r="AZ21" s="92"/>
      <c r="BA21" s="88">
        <f>IF($AD21=1,$K21/2)+IF($AD21=0,$K21)</f>
        <v>11.5</v>
      </c>
      <c r="BB21" s="88">
        <f>IF($AF21=1,$K21/2)+IF($AF21=0,$K21)</f>
        <v>0</v>
      </c>
      <c r="BC21" s="88">
        <f>IF($AH21=1,$K21/2)+IF($AH21=0,$K21)</f>
        <v>23</v>
      </c>
      <c r="BD21" s="88">
        <f>IF($AJ21=1,$K21/2)+IF($AJ21=0,$K21)</f>
        <v>23</v>
      </c>
      <c r="BE21" s="88">
        <f>IF($AL21=1,$K21/2)+IF($AL21=0,$K21)</f>
        <v>11.5</v>
      </c>
      <c r="BF21" s="88">
        <f>IF($AN21=1,$K21/2)+IF($AN21=0,$K21)</f>
        <v>0</v>
      </c>
    </row>
    <row r="22" spans="1:58" ht="13.5" customHeight="1" x14ac:dyDescent="0.25">
      <c r="A22" s="77"/>
      <c r="B22" s="196"/>
      <c r="C22" s="114"/>
      <c r="D22" s="86"/>
      <c r="E22" s="80"/>
      <c r="F22" s="80"/>
      <c r="G22" s="86"/>
      <c r="H22" s="85"/>
      <c r="I22" s="80"/>
      <c r="J22" s="112"/>
      <c r="K22" s="87"/>
      <c r="L22" s="80"/>
      <c r="M22" s="93"/>
      <c r="N22" s="17">
        <v>3</v>
      </c>
      <c r="O22" s="18">
        <v>3</v>
      </c>
      <c r="P22" s="17">
        <v>4</v>
      </c>
      <c r="Q22" s="18">
        <v>1</v>
      </c>
      <c r="R22" s="17">
        <v>4</v>
      </c>
      <c r="S22" s="18">
        <v>2</v>
      </c>
      <c r="T22" s="17">
        <v>4</v>
      </c>
      <c r="U22" s="18">
        <v>1</v>
      </c>
      <c r="V22" s="17">
        <v>4</v>
      </c>
      <c r="W22" s="18">
        <v>2</v>
      </c>
      <c r="X22" s="17">
        <v>3</v>
      </c>
      <c r="Y22" s="18">
        <v>3</v>
      </c>
      <c r="Z22" s="17">
        <v>3</v>
      </c>
      <c r="AA22" s="18">
        <v>3</v>
      </c>
      <c r="AB22" s="100"/>
      <c r="AC22" s="103"/>
      <c r="AD22" s="17">
        <v>3</v>
      </c>
      <c r="AE22" s="18">
        <v>3</v>
      </c>
      <c r="AF22" s="17">
        <v>4</v>
      </c>
      <c r="AG22" s="18">
        <v>1</v>
      </c>
      <c r="AH22" s="17">
        <v>0</v>
      </c>
      <c r="AI22" s="18">
        <v>4</v>
      </c>
      <c r="AJ22" s="17">
        <v>2</v>
      </c>
      <c r="AK22" s="18">
        <v>4</v>
      </c>
      <c r="AL22" s="17">
        <v>3</v>
      </c>
      <c r="AM22" s="18">
        <v>3</v>
      </c>
      <c r="AN22" s="19">
        <v>4</v>
      </c>
      <c r="AO22" s="20">
        <v>2</v>
      </c>
      <c r="AP22" s="21">
        <f>SUM($AN22,$AL22,$AJ22,$AH22,$AF22,$AD22,$AB22,$Z22,$X22,$V22,$T22,$R22,$P22,$N22,)</f>
        <v>41</v>
      </c>
      <c r="AQ22" s="22">
        <f>SUM($AO22,$AM22,$AK22,$AI22,$AG22,$AE22,$AC22,$AA22,$Y22,$W22,$U22,$S22,$Q22,$O22,)</f>
        <v>32</v>
      </c>
      <c r="AS22" s="88"/>
      <c r="AT22" s="88"/>
      <c r="AU22" s="88"/>
      <c r="AV22" s="88"/>
      <c r="AW22" s="88"/>
      <c r="AX22" s="88"/>
      <c r="AY22" s="88"/>
      <c r="AZ22" s="92"/>
      <c r="BA22" s="88"/>
      <c r="BB22" s="88"/>
      <c r="BC22" s="88"/>
      <c r="BD22" s="88"/>
      <c r="BE22" s="88"/>
      <c r="BF22" s="88"/>
    </row>
    <row r="23" spans="1:58" ht="13.5" customHeight="1" x14ac:dyDescent="0.25">
      <c r="A23" s="77">
        <v>9</v>
      </c>
      <c r="B23" s="197" t="s">
        <v>81</v>
      </c>
      <c r="C23" s="114" t="s">
        <v>53</v>
      </c>
      <c r="D23" s="86"/>
      <c r="E23" s="80">
        <f>(G23+F23)</f>
        <v>1599.82</v>
      </c>
      <c r="F23" s="80">
        <f t="shared" ref="F23" si="19">IF(I23&gt;150,IF(H23&gt;=65,0,SUM(K23-(COUNT(N23:AO23))*3*(15+50)%)*10),IF(I23&lt;-150,IF((K23-(COUNT(N23:AO23))*3*((G23-L23)/10+50)%)*10&lt;1,0,SUM(K23-(COUNT(N23:AO23))*3*((G23-L23)/10+50)%)*10),SUM(K23-(COUNT(N23:AO23))*3*((G23-L23)/10+50)%)*10))</f>
        <v>33.819999999999979</v>
      </c>
      <c r="G23" s="86">
        <v>1566</v>
      </c>
      <c r="H23" s="85">
        <f t="shared" ref="H23" si="20">IF(COUNT(N23:AO23)=0,0,K23/((COUNT(N23:AO23))*3)%)</f>
        <v>64.102564102564102</v>
      </c>
      <c r="I23" s="80">
        <f>(G23-L23)</f>
        <v>54.307692307692378</v>
      </c>
      <c r="J23" s="198">
        <v>2</v>
      </c>
      <c r="K23" s="87">
        <f>SUM(N23:AO23)</f>
        <v>25</v>
      </c>
      <c r="L23" s="80">
        <f t="shared" ref="L23" si="21">(SUM($G$7:$G$34)-G23)/(COUNT($G$7:$G$34)-1)</f>
        <v>1511.6923076923076</v>
      </c>
      <c r="M23" s="93">
        <f>BA35</f>
        <v>131</v>
      </c>
      <c r="N23" s="96">
        <f>IF(N24+O24=0,"",IF(N24=4,3,IF(N24=3,1,0)))</f>
        <v>1</v>
      </c>
      <c r="O23" s="82"/>
      <c r="P23" s="81">
        <f>IF(P24+Q24=0,"",IF(P24=4,3,IF(P24=3,1,0)))</f>
        <v>0</v>
      </c>
      <c r="Q23" s="82"/>
      <c r="R23" s="81">
        <f>IF(R24+S24=0,"",IF(R24=4,3,IF(R24=3,1,0)))</f>
        <v>3</v>
      </c>
      <c r="S23" s="82"/>
      <c r="T23" s="81">
        <f>IF(T24+U24=0,"",IF(T24=4,3,IF(T24=3,1,0)))</f>
        <v>3</v>
      </c>
      <c r="U23" s="82"/>
      <c r="V23" s="81">
        <f>IF(V24+W24=0,"",IF(V24=4,3,IF(V24=3,1,0)))</f>
        <v>3</v>
      </c>
      <c r="W23" s="82"/>
      <c r="X23" s="81">
        <f>IF(X24+Y24=0,"",IF(X24=4,3,IF(X24=3,1,0)))</f>
        <v>1</v>
      </c>
      <c r="Y23" s="82"/>
      <c r="Z23" s="81">
        <f>IF(Z24+AA24=0,"",IF(Z24=4,3,IF(Z24=3,1,0)))</f>
        <v>3</v>
      </c>
      <c r="AA23" s="82"/>
      <c r="AB23" s="81">
        <f>IF(AB24+AC24=0,"",IF(AB24=4,3,IF(AB24=3,1,0)))</f>
        <v>1</v>
      </c>
      <c r="AC23" s="82"/>
      <c r="AD23" s="98"/>
      <c r="AE23" s="102"/>
      <c r="AF23" s="96">
        <f>IF(AF24+AG24=0,"",IF(AF24=4,3,IF(AF24=3,1,0)))</f>
        <v>1</v>
      </c>
      <c r="AG23" s="82"/>
      <c r="AH23" s="81">
        <f>IF(AH24+AI24=0,"",IF(AH24=4,3,IF(AH24=3,1,0)))</f>
        <v>3</v>
      </c>
      <c r="AI23" s="82"/>
      <c r="AJ23" s="81">
        <f>IF(AJ24+AK24=0,"",IF(AJ24=4,3,IF(AJ24=3,1,0)))</f>
        <v>0</v>
      </c>
      <c r="AK23" s="82"/>
      <c r="AL23" s="81">
        <f>IF(AL24+AM24=0,"",IF(AL24=4,3,IF(AL24=3,1,0)))</f>
        <v>3</v>
      </c>
      <c r="AM23" s="82"/>
      <c r="AN23" s="81">
        <f>IF(AN24+AO24=0,"",IF(AN24=4,3,IF(AN24=3,1,0)))</f>
        <v>3</v>
      </c>
      <c r="AO23" s="82"/>
      <c r="AP23" s="90">
        <f>SUM(AP24/AQ24)</f>
        <v>1.5925925925925926</v>
      </c>
      <c r="AQ23" s="91"/>
      <c r="AS23" s="88">
        <f>IF($N23=1,$K23/2)+IF($N23=0,$K23)</f>
        <v>12.5</v>
      </c>
      <c r="AT23" s="88">
        <f>IF($P23=1,$K23/2)+IF($P23=0,$K23)</f>
        <v>25</v>
      </c>
      <c r="AU23" s="88">
        <f>IF($R23=1,$K23/2)+IF($R23=0,$K23)</f>
        <v>0</v>
      </c>
      <c r="AV23" s="88">
        <f>IF($T23=1,$K23/2)+IF($T23=0,$K23)</f>
        <v>0</v>
      </c>
      <c r="AW23" s="88">
        <f>IF($V23=1,$K23/2)+IF($V23=0,$K23)</f>
        <v>0</v>
      </c>
      <c r="AX23" s="88">
        <f>IF($X23=1,$K23/2)+IF($X23=0,$K23)</f>
        <v>12.5</v>
      </c>
      <c r="AY23" s="88">
        <f>IF($Z23=1,$K23/2)+IF($Z23=0,$K23)</f>
        <v>0</v>
      </c>
      <c r="AZ23" s="88">
        <f>IF($AB23=1,$K23/2)+IF($AB23=0,$K23)</f>
        <v>12.5</v>
      </c>
      <c r="BA23" s="92"/>
      <c r="BB23" s="88">
        <f>IF($AF23=1,$K23/2)+IF($AF23=0,$K23)</f>
        <v>12.5</v>
      </c>
      <c r="BC23" s="88">
        <f>IF($AH23=1,$K23/2)+IF($AH23=0,$K23)</f>
        <v>0</v>
      </c>
      <c r="BD23" s="88">
        <f>IF($AJ23=1,$K23/2)+IF($AJ23=0,$K23)</f>
        <v>25</v>
      </c>
      <c r="BE23" s="88">
        <f>IF($AL23=1,$K23/2)+IF($AL23=0,$K23)</f>
        <v>0</v>
      </c>
      <c r="BF23" s="88">
        <f>IF($AN23=1,$K23/2)+IF($AN23=0,$K23)</f>
        <v>0</v>
      </c>
    </row>
    <row r="24" spans="1:58" ht="13.5" customHeight="1" x14ac:dyDescent="0.25">
      <c r="A24" s="77"/>
      <c r="B24" s="197"/>
      <c r="C24" s="114"/>
      <c r="D24" s="86"/>
      <c r="E24" s="80"/>
      <c r="F24" s="80"/>
      <c r="G24" s="86"/>
      <c r="H24" s="85"/>
      <c r="I24" s="80"/>
      <c r="J24" s="198"/>
      <c r="K24" s="87"/>
      <c r="L24" s="80"/>
      <c r="M24" s="93"/>
      <c r="N24" s="17">
        <v>3</v>
      </c>
      <c r="O24" s="18">
        <v>3</v>
      </c>
      <c r="P24" s="17">
        <v>1</v>
      </c>
      <c r="Q24" s="18">
        <v>4</v>
      </c>
      <c r="R24" s="17">
        <v>4</v>
      </c>
      <c r="S24" s="18">
        <v>1</v>
      </c>
      <c r="T24" s="17">
        <v>4</v>
      </c>
      <c r="U24" s="18">
        <v>0</v>
      </c>
      <c r="V24" s="17">
        <v>4</v>
      </c>
      <c r="W24" s="18">
        <v>2</v>
      </c>
      <c r="X24" s="17">
        <v>3</v>
      </c>
      <c r="Y24" s="18">
        <v>3</v>
      </c>
      <c r="Z24" s="17">
        <v>4</v>
      </c>
      <c r="AA24" s="18">
        <v>1</v>
      </c>
      <c r="AB24" s="17">
        <v>3</v>
      </c>
      <c r="AC24" s="18">
        <v>3</v>
      </c>
      <c r="AD24" s="100"/>
      <c r="AE24" s="103"/>
      <c r="AF24" s="17">
        <v>3</v>
      </c>
      <c r="AG24" s="18">
        <v>3</v>
      </c>
      <c r="AH24" s="17">
        <v>4</v>
      </c>
      <c r="AI24" s="18">
        <v>1</v>
      </c>
      <c r="AJ24" s="17">
        <v>2</v>
      </c>
      <c r="AK24" s="18">
        <v>4</v>
      </c>
      <c r="AL24" s="19">
        <v>4</v>
      </c>
      <c r="AM24" s="20">
        <v>1</v>
      </c>
      <c r="AN24" s="17">
        <v>4</v>
      </c>
      <c r="AO24" s="18">
        <v>1</v>
      </c>
      <c r="AP24" s="21">
        <f>SUM($AN24,$AL24,$AJ24,$AH24,$AF24,$AD24,$AB24,$Z24,$X24,$V24,$T24,$R24,$P24,$N24,)</f>
        <v>43</v>
      </c>
      <c r="AQ24" s="22">
        <f>SUM($AO24,$AM24,$AK24,$AI24,$AG24,$AE24,$AC24,$AA24,$Y24,$W24,$U24,$S24,$Q24,$O24,)</f>
        <v>27</v>
      </c>
      <c r="AS24" s="88"/>
      <c r="AT24" s="88"/>
      <c r="AU24" s="88"/>
      <c r="AV24" s="88"/>
      <c r="AW24" s="88"/>
      <c r="AX24" s="88"/>
      <c r="AY24" s="88"/>
      <c r="AZ24" s="88"/>
      <c r="BA24" s="92"/>
      <c r="BB24" s="88"/>
      <c r="BC24" s="88"/>
      <c r="BD24" s="88"/>
      <c r="BE24" s="88"/>
      <c r="BF24" s="88"/>
    </row>
    <row r="25" spans="1:58" ht="13.5" customHeight="1" x14ac:dyDescent="0.25">
      <c r="A25" s="77">
        <v>10</v>
      </c>
      <c r="B25" s="196" t="s">
        <v>82</v>
      </c>
      <c r="C25" s="114" t="s">
        <v>53</v>
      </c>
      <c r="D25" s="86"/>
      <c r="E25" s="80">
        <f>(G25+F25)</f>
        <v>1530.1000000000001</v>
      </c>
      <c r="F25" s="80">
        <f t="shared" ref="F25" si="22">IF(I25&gt;150,IF(H25&gt;=65,0,SUM(K25-(COUNT(N25:AO25))*3*(15+50)%)*10),IF(I25&lt;-150,IF((K25-(COUNT(N25:AO25))*3*((G25-L25)/10+50)%)*10&lt;1,0,SUM(K25-(COUNT(N25:AO25))*3*((G25-L25)/10+50)%)*10),SUM(K25-(COUNT(N25:AO25))*3*((G25-L25)/10+50)%)*10))</f>
        <v>-1.8999999999999417</v>
      </c>
      <c r="G25" s="86">
        <v>1532</v>
      </c>
      <c r="H25" s="85">
        <f t="shared" ref="H25" si="23">IF(COUNT(N25:AO25)=0,0,K25/((COUNT(N25:AO25))*3)%)</f>
        <v>51.282051282051277</v>
      </c>
      <c r="I25" s="80">
        <f>(G25-L25)</f>
        <v>17.692307692307622</v>
      </c>
      <c r="J25" s="112">
        <v>6</v>
      </c>
      <c r="K25" s="87">
        <f>SUM(N25:AO25)</f>
        <v>20</v>
      </c>
      <c r="L25" s="80">
        <f t="shared" ref="L25" si="24">(SUM($G$7:$G$34)-G25)/(COUNT($G$7:$G$34)-1)</f>
        <v>1514.3076923076924</v>
      </c>
      <c r="M25" s="93">
        <f>BB35</f>
        <v>112.5</v>
      </c>
      <c r="N25" s="96">
        <f>IF(N26+O26=0,"",IF(N26=4,3,IF(N26=3,1,0)))</f>
        <v>3</v>
      </c>
      <c r="O25" s="82"/>
      <c r="P25" s="81">
        <f>IF(P26+Q26=0,"",IF(P26=4,3,IF(P26=3,1,0)))</f>
        <v>3</v>
      </c>
      <c r="Q25" s="82"/>
      <c r="R25" s="81">
        <f>IF(R26+S26=0,"",IF(R26=4,3,IF(R26=3,1,0)))</f>
        <v>3</v>
      </c>
      <c r="S25" s="82"/>
      <c r="T25" s="81">
        <f>IF(T26+U26=0,"",IF(T26=4,3,IF(T26=3,1,0)))</f>
        <v>0</v>
      </c>
      <c r="U25" s="82"/>
      <c r="V25" s="81">
        <f>IF(V26+W26=0,"",IF(V26=4,3,IF(V26=3,1,0)))</f>
        <v>3</v>
      </c>
      <c r="W25" s="82"/>
      <c r="X25" s="81">
        <f>IF(X26+Y26=0,"",IF(X26=4,3,IF(X26=3,1,0)))</f>
        <v>0</v>
      </c>
      <c r="Y25" s="82"/>
      <c r="Z25" s="81">
        <f>IF(Z26+AA26=0,"",IF(Z26=4,3,IF(Z26=3,1,0)))</f>
        <v>3</v>
      </c>
      <c r="AA25" s="82"/>
      <c r="AB25" s="81">
        <f>IF(AB26+AC26=0,"",IF(AB26=4,3,IF(AB26=3,1,0)))</f>
        <v>0</v>
      </c>
      <c r="AC25" s="82"/>
      <c r="AD25" s="81">
        <f>IF(AD26+AE26=0,"",IF(AD26=4,3,IF(AD26=3,1,0)))</f>
        <v>1</v>
      </c>
      <c r="AE25" s="82"/>
      <c r="AF25" s="98"/>
      <c r="AG25" s="102"/>
      <c r="AH25" s="96">
        <f>IF(AH26+AI26=0,"",IF(AH26=4,3,IF(AH26=3,1,0)))</f>
        <v>1</v>
      </c>
      <c r="AI25" s="82"/>
      <c r="AJ25" s="81">
        <f>IF(AJ26+AK26=0,"",IF(AJ26=4,3,IF(AJ26=3,1,0)))</f>
        <v>0</v>
      </c>
      <c r="AK25" s="82"/>
      <c r="AL25" s="81">
        <f>IF(AL26+AM26=0,"",IF(AL26=4,3,IF(AL26=3,1,0)))</f>
        <v>3</v>
      </c>
      <c r="AM25" s="82"/>
      <c r="AN25" s="81">
        <f>IF(AN26+AO26=0,"",IF(AN26=4,3,IF(AN26=3,1,0)))</f>
        <v>0</v>
      </c>
      <c r="AO25" s="82"/>
      <c r="AP25" s="90">
        <f>SUM(AP26/AQ26)</f>
        <v>1.3448275862068966</v>
      </c>
      <c r="AQ25" s="91"/>
      <c r="AS25" s="88">
        <f>IF($N25=1,$K25/2)+IF($N25=0,$K25)</f>
        <v>0</v>
      </c>
      <c r="AT25" s="88">
        <f>IF($P25=1,$K25/2)+IF($P25=0,$K25)</f>
        <v>0</v>
      </c>
      <c r="AU25" s="88">
        <f>IF($R25=1,$K25/2)+IF($R25=0,$K25)</f>
        <v>0</v>
      </c>
      <c r="AV25" s="88">
        <f>IF($T25=1,$K25/2)+IF($T25=0,$K25)</f>
        <v>20</v>
      </c>
      <c r="AW25" s="88">
        <f>IF($V25=1,$K25/2)+IF($V25=0,$K25)</f>
        <v>0</v>
      </c>
      <c r="AX25" s="88">
        <f>IF($X25=1,$K25/2)+IF($X25=0,$K25)</f>
        <v>20</v>
      </c>
      <c r="AY25" s="88">
        <f>IF($Z25=1,$K25/2)+IF($Z25=0,$K25)</f>
        <v>0</v>
      </c>
      <c r="AZ25" s="88">
        <f>IF($AB25=1,$K25/2)+IF($AB25=0,$K25)</f>
        <v>20</v>
      </c>
      <c r="BA25" s="88">
        <f>IF($AD25=1,$K25/2)+IF($AD25=0,$K25)</f>
        <v>10</v>
      </c>
      <c r="BB25" s="92"/>
      <c r="BC25" s="88">
        <f>IF($AH25=1,$K25/2)+IF($AH25=0,$K25)</f>
        <v>10</v>
      </c>
      <c r="BD25" s="88">
        <f>IF($AJ25=1,$K25/2)+IF($AJ25=0,$K25)</f>
        <v>20</v>
      </c>
      <c r="BE25" s="88">
        <f>IF($AL25=1,$K25/2)+IF($AL25=0,$K25)</f>
        <v>0</v>
      </c>
      <c r="BF25" s="88">
        <f>IF($AN25=1,$K25/2)+IF($AN25=0,$K25)</f>
        <v>20</v>
      </c>
    </row>
    <row r="26" spans="1:58" ht="13.5" customHeight="1" x14ac:dyDescent="0.25">
      <c r="A26" s="77"/>
      <c r="B26" s="196"/>
      <c r="C26" s="114"/>
      <c r="D26" s="86"/>
      <c r="E26" s="80"/>
      <c r="F26" s="80"/>
      <c r="G26" s="86"/>
      <c r="H26" s="85"/>
      <c r="I26" s="80"/>
      <c r="J26" s="112"/>
      <c r="K26" s="87"/>
      <c r="L26" s="80"/>
      <c r="M26" s="93"/>
      <c r="N26" s="17">
        <v>4</v>
      </c>
      <c r="O26" s="18">
        <v>0</v>
      </c>
      <c r="P26" s="17">
        <v>4</v>
      </c>
      <c r="Q26" s="18">
        <v>1</v>
      </c>
      <c r="R26" s="17">
        <v>4</v>
      </c>
      <c r="S26" s="18">
        <v>2</v>
      </c>
      <c r="T26" s="17">
        <v>2</v>
      </c>
      <c r="U26" s="18">
        <v>4</v>
      </c>
      <c r="V26" s="17">
        <v>4</v>
      </c>
      <c r="W26" s="18">
        <v>0</v>
      </c>
      <c r="X26" s="17">
        <v>2</v>
      </c>
      <c r="Y26" s="18">
        <v>4</v>
      </c>
      <c r="Z26" s="17">
        <v>4</v>
      </c>
      <c r="AA26" s="18">
        <v>0</v>
      </c>
      <c r="AB26" s="17">
        <v>1</v>
      </c>
      <c r="AC26" s="18">
        <v>4</v>
      </c>
      <c r="AD26" s="17">
        <v>3</v>
      </c>
      <c r="AE26" s="18">
        <v>3</v>
      </c>
      <c r="AF26" s="100"/>
      <c r="AG26" s="103"/>
      <c r="AH26" s="17">
        <v>3</v>
      </c>
      <c r="AI26" s="18">
        <v>3</v>
      </c>
      <c r="AJ26" s="19">
        <v>2</v>
      </c>
      <c r="AK26" s="20">
        <v>4</v>
      </c>
      <c r="AL26" s="17">
        <v>4</v>
      </c>
      <c r="AM26" s="18">
        <v>0</v>
      </c>
      <c r="AN26" s="17">
        <v>2</v>
      </c>
      <c r="AO26" s="18">
        <v>4</v>
      </c>
      <c r="AP26" s="21">
        <f>SUM($AN26,$AL26,$AJ26,$AH26,$AF26,$AD26,$AB26,$Z26,$X26,$V26,$T26,$R26,$P26,$N26,)</f>
        <v>39</v>
      </c>
      <c r="AQ26" s="22">
        <f>SUM($AO26,$AM26,$AK26,$AI26,$AG26,$AE26,$AC26,$AA26,$Y26,$W26,$U26,$S26,$Q26,$O26,)</f>
        <v>29</v>
      </c>
      <c r="AS26" s="88"/>
      <c r="AT26" s="88"/>
      <c r="AU26" s="88"/>
      <c r="AV26" s="88"/>
      <c r="AW26" s="88"/>
      <c r="AX26" s="88"/>
      <c r="AY26" s="88"/>
      <c r="AZ26" s="88"/>
      <c r="BA26" s="88"/>
      <c r="BB26" s="92"/>
      <c r="BC26" s="88"/>
      <c r="BD26" s="88"/>
      <c r="BE26" s="88"/>
      <c r="BF26" s="88"/>
    </row>
    <row r="27" spans="1:58" ht="13.5" customHeight="1" x14ac:dyDescent="0.25">
      <c r="A27" s="77">
        <v>11</v>
      </c>
      <c r="B27" s="196" t="s">
        <v>83</v>
      </c>
      <c r="C27" s="114" t="s">
        <v>84</v>
      </c>
      <c r="D27" s="86"/>
      <c r="E27" s="80">
        <f>(G27+F27)</f>
        <v>1440.2</v>
      </c>
      <c r="F27" s="80">
        <f t="shared" ref="F27" si="25">IF(I27&gt;150,IF(H27&gt;=65,0,SUM(K27-(COUNT(N27:AO27))*3*(15+50)%)*10),IF(I27&lt;-150,IF((K27-(COUNT(N27:AO27))*3*((G27-L27)/10+50)%)*10&lt;1,0,SUM(K27-(COUNT(N27:AO27))*3*((G27-L27)/10+50)%)*10),SUM(K27-(COUNT(N27:AO27))*3*((G27-L27)/10+50)%)*10))</f>
        <v>63.200000000000017</v>
      </c>
      <c r="G27" s="86">
        <v>1377</v>
      </c>
      <c r="H27" s="85">
        <f t="shared" ref="H27" si="26">IF(COUNT(N27:AO27)=0,0,K27/((COUNT(N27:AO27))*3)%)</f>
        <v>51.282051282051277</v>
      </c>
      <c r="I27" s="80">
        <f>(G27-L27)</f>
        <v>-149.23076923076928</v>
      </c>
      <c r="J27" s="112">
        <v>7</v>
      </c>
      <c r="K27" s="87">
        <f>SUM(N27:AO27)</f>
        <v>20</v>
      </c>
      <c r="L27" s="80">
        <f t="shared" ref="L27" si="27">(SUM($G$7:$G$34)-G27)/(COUNT($G$7:$G$34)-1)</f>
        <v>1526.2307692307693</v>
      </c>
      <c r="M27" s="93">
        <f>BC35</f>
        <v>116</v>
      </c>
      <c r="N27" s="96">
        <f>IF(N28+O28=0,"",IF(N28=4,3,IF(N28=3,1,0)))</f>
        <v>0</v>
      </c>
      <c r="O27" s="82"/>
      <c r="P27" s="81">
        <f>IF(P28+Q28=0,"",IF(P28=4,3,IF(P28=3,1,0)))</f>
        <v>3</v>
      </c>
      <c r="Q27" s="82"/>
      <c r="R27" s="81">
        <f>IF(R28+S28=0,"",IF(R28=4,3,IF(R28=3,1,0)))</f>
        <v>0</v>
      </c>
      <c r="S27" s="82"/>
      <c r="T27" s="81">
        <f>IF(T28+U28=0,"",IF(T28=4,3,IF(T28=3,1,0)))</f>
        <v>0</v>
      </c>
      <c r="U27" s="82"/>
      <c r="V27" s="81">
        <f>IF(V28+W28=0,"",IF(V28=4,3,IF(V28=3,1,0)))</f>
        <v>3</v>
      </c>
      <c r="W27" s="82"/>
      <c r="X27" s="81">
        <f>IF(X28+Y28=0,"",IF(X28=4,3,IF(X28=3,1,0)))</f>
        <v>3</v>
      </c>
      <c r="Y27" s="82"/>
      <c r="Z27" s="81">
        <f>IF(Z28+AA28=0,"",IF(Z28=4,3,IF(Z28=3,1,0)))</f>
        <v>1</v>
      </c>
      <c r="AA27" s="82"/>
      <c r="AB27" s="81">
        <f>IF(AB28+AC28=0,"",IF(AB28=4,3,IF(AB28=3,1,0)))</f>
        <v>3</v>
      </c>
      <c r="AC27" s="82"/>
      <c r="AD27" s="81">
        <f>IF(AD28+AE28=0,"",IF(AD28=4,3,IF(AD28=3,1,0)))</f>
        <v>0</v>
      </c>
      <c r="AE27" s="82"/>
      <c r="AF27" s="81">
        <f>IF(AF28+AG28=0,"",IF(AF28=4,3,IF(AF28=3,1,0)))</f>
        <v>1</v>
      </c>
      <c r="AG27" s="82"/>
      <c r="AH27" s="98"/>
      <c r="AI27" s="102"/>
      <c r="AJ27" s="96">
        <f>IF(AJ28+AK28=0,"",IF(AJ28=4,3,IF(AJ28=3,1,0)))</f>
        <v>0</v>
      </c>
      <c r="AK27" s="82"/>
      <c r="AL27" s="81">
        <f>IF(AL28+AM28=0,"",IF(AL28=4,3,IF(AL28=3,1,0)))</f>
        <v>3</v>
      </c>
      <c r="AM27" s="82"/>
      <c r="AN27" s="81">
        <f>IF(AN28+AO28=0,"",IF(AN28=4,3,IF(AN28=3,1,0)))</f>
        <v>3</v>
      </c>
      <c r="AO27" s="82"/>
      <c r="AP27" s="90">
        <f>SUM(AP28/AQ28)</f>
        <v>1.2</v>
      </c>
      <c r="AQ27" s="91"/>
      <c r="AS27" s="88">
        <f>IF($N27=1,$K27/2)+IF($N27=0,$K27)</f>
        <v>20</v>
      </c>
      <c r="AT27" s="88">
        <f>IF($P27=1,$K27/2)+IF($P27=0,$K27)</f>
        <v>0</v>
      </c>
      <c r="AU27" s="88">
        <f>IF($R27=1,$K27/2)+IF($R27=0,$K27)</f>
        <v>20</v>
      </c>
      <c r="AV27" s="88">
        <f>IF($T27=1,$K27/2)+IF($T27=0,$K27)</f>
        <v>20</v>
      </c>
      <c r="AW27" s="88">
        <f>IF($V27=1,$K27/2)+IF($V27=0,$K27)</f>
        <v>0</v>
      </c>
      <c r="AX27" s="88">
        <f>IF($X27=1,$K27/2)+IF($X27=0,$K27)</f>
        <v>0</v>
      </c>
      <c r="AY27" s="88">
        <f>IF($Z27=1,$K27/2)+IF($Z27=0,$K27)</f>
        <v>10</v>
      </c>
      <c r="AZ27" s="88">
        <f>IF($AB27=1,$K27/2)+IF($AB27=0,$K27)</f>
        <v>0</v>
      </c>
      <c r="BA27" s="88">
        <f>IF($AD27=1,$K27/2)+IF($AD27=0,$K27)</f>
        <v>20</v>
      </c>
      <c r="BB27" s="88">
        <f>IF($AF27=1,$K27/2)+IF($AF27=0,$K27)</f>
        <v>10</v>
      </c>
      <c r="BC27" s="92"/>
      <c r="BD27" s="88">
        <f>IF($AJ27=1,$K27/2)+IF($AJ27=0,$K27)</f>
        <v>20</v>
      </c>
      <c r="BE27" s="88">
        <f>IF($AL27=1,$K27/2)+IF($AL27=0,$K27)</f>
        <v>0</v>
      </c>
      <c r="BF27" s="88">
        <f>IF($AN27=1,$K27/2)+IF($AN27=0,$K27)</f>
        <v>0</v>
      </c>
    </row>
    <row r="28" spans="1:58" ht="14.25" customHeight="1" x14ac:dyDescent="0.25">
      <c r="A28" s="77"/>
      <c r="B28" s="196"/>
      <c r="C28" s="114"/>
      <c r="D28" s="86"/>
      <c r="E28" s="80"/>
      <c r="F28" s="80"/>
      <c r="G28" s="86"/>
      <c r="H28" s="85"/>
      <c r="I28" s="80"/>
      <c r="J28" s="112"/>
      <c r="K28" s="87"/>
      <c r="L28" s="80"/>
      <c r="M28" s="93"/>
      <c r="N28" s="17">
        <v>2</v>
      </c>
      <c r="O28" s="18">
        <v>4</v>
      </c>
      <c r="P28" s="17">
        <v>4</v>
      </c>
      <c r="Q28" s="18">
        <v>0</v>
      </c>
      <c r="R28" s="17">
        <v>0</v>
      </c>
      <c r="S28" s="18">
        <v>4</v>
      </c>
      <c r="T28" s="17">
        <v>1</v>
      </c>
      <c r="U28" s="18">
        <v>4</v>
      </c>
      <c r="V28" s="17">
        <v>4</v>
      </c>
      <c r="W28" s="18">
        <v>1</v>
      </c>
      <c r="X28" s="17">
        <v>4</v>
      </c>
      <c r="Y28" s="18">
        <v>0</v>
      </c>
      <c r="Z28" s="17">
        <v>3</v>
      </c>
      <c r="AA28" s="18">
        <v>3</v>
      </c>
      <c r="AB28" s="17">
        <v>4</v>
      </c>
      <c r="AC28" s="18">
        <v>0</v>
      </c>
      <c r="AD28" s="17">
        <v>1</v>
      </c>
      <c r="AE28" s="18">
        <v>4</v>
      </c>
      <c r="AF28" s="17">
        <v>3</v>
      </c>
      <c r="AG28" s="18">
        <v>3</v>
      </c>
      <c r="AH28" s="100"/>
      <c r="AI28" s="103"/>
      <c r="AJ28" s="17">
        <v>2</v>
      </c>
      <c r="AK28" s="18">
        <v>4</v>
      </c>
      <c r="AL28" s="17">
        <v>4</v>
      </c>
      <c r="AM28" s="18">
        <v>2</v>
      </c>
      <c r="AN28" s="17">
        <v>4</v>
      </c>
      <c r="AO28" s="18">
        <v>1</v>
      </c>
      <c r="AP28" s="21">
        <f>SUM($AN28,$AL28,$AJ28,$AH28,$AF28,$AD28,$AB28,$Z28,$X28,$V28,$T28,$R28,$P28,$N28,)</f>
        <v>36</v>
      </c>
      <c r="AQ28" s="22">
        <f>SUM($AO28,$AM28,$AK28,$AI28,$AG28,$AE28,$AC28,$AA28,$Y28,$W28,$U28,$S28,$Q28,$O28,)</f>
        <v>30</v>
      </c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92"/>
      <c r="BD28" s="88"/>
      <c r="BE28" s="88"/>
      <c r="BF28" s="88"/>
    </row>
    <row r="29" spans="1:58" ht="13.5" customHeight="1" x14ac:dyDescent="0.25">
      <c r="A29" s="77">
        <v>12</v>
      </c>
      <c r="B29" s="199" t="s">
        <v>85</v>
      </c>
      <c r="C29" s="200" t="s">
        <v>53</v>
      </c>
      <c r="D29" s="86"/>
      <c r="E29" s="80">
        <f>(G29+F29)</f>
        <v>1730</v>
      </c>
      <c r="F29" s="80">
        <f t="shared" ref="F29" si="28">IF(I29&gt;150,IF(H29&gt;=65,0,SUM(K29-(COUNT(N29:AO29))*3*(15+50)%)*10),IF(I29&lt;-150,IF((K29-(COUNT(N29:AO29))*3*((G29-L29)/10+50)%)*10&lt;1,0,SUM(K29-(COUNT(N29:AO29))*3*((G29-L29)/10+50)%)*10),SUM(K29-(COUNT(N29:AO29))*3*((G29-L29)/10+50)%)*10))</f>
        <v>0</v>
      </c>
      <c r="G29" s="86">
        <v>1730</v>
      </c>
      <c r="H29" s="85">
        <f t="shared" ref="H29" si="29">IF(COUNT(N29:AO29)=0,0,K29/((COUNT(N29:AO29))*3)%)</f>
        <v>74.358974358974351</v>
      </c>
      <c r="I29" s="80">
        <f>(G29-L29)</f>
        <v>230.92307692307691</v>
      </c>
      <c r="J29" s="201">
        <v>1</v>
      </c>
      <c r="K29" s="87">
        <f>SUM(N29:AO29)</f>
        <v>29</v>
      </c>
      <c r="L29" s="80">
        <f t="shared" ref="L29" si="30">(SUM($G$7:$G$34)-G29)/(COUNT($G$7:$G$34)-1)</f>
        <v>1499.0769230769231</v>
      </c>
      <c r="M29" s="93">
        <f>BD35</f>
        <v>161.5</v>
      </c>
      <c r="N29" s="96">
        <f>IF(N30+O30=0,"",IF(N30=4,3,IF(N30=3,1,0)))</f>
        <v>0</v>
      </c>
      <c r="O29" s="82"/>
      <c r="P29" s="81">
        <f>IF(P30+Q30=0,"",IF(P30=4,3,IF(P30=3,1,0)))</f>
        <v>1</v>
      </c>
      <c r="Q29" s="82"/>
      <c r="R29" s="81">
        <f>IF(R30+S30=0,"",IF(R30=4,3,IF(R30=3,1,0)))</f>
        <v>3</v>
      </c>
      <c r="S29" s="82"/>
      <c r="T29" s="81">
        <f>IF(T30+U30=0,"",IF(T30=4,3,IF(T30=3,1,0)))</f>
        <v>3</v>
      </c>
      <c r="U29" s="82"/>
      <c r="V29" s="81">
        <f>IF(V30+W30=0,"",IF(V30=4,3,IF(V30=3,1,0)))</f>
        <v>3</v>
      </c>
      <c r="W29" s="82"/>
      <c r="X29" s="81">
        <f>IF(X30+Y30=0,"",IF(X30=4,3,IF(X30=3,1,0)))</f>
        <v>0</v>
      </c>
      <c r="Y29" s="82"/>
      <c r="Z29" s="81">
        <f>IF(Z30+AA30=0,"",IF(Z30=4,3,IF(Z30=3,1,0)))</f>
        <v>1</v>
      </c>
      <c r="AA29" s="82"/>
      <c r="AB29" s="81">
        <f>IF(AB30+AC30=0,"",IF(AB30=4,3,IF(AB30=3,1,0)))</f>
        <v>3</v>
      </c>
      <c r="AC29" s="82"/>
      <c r="AD29" s="81">
        <f>IF(AD30+AE30=0,"",IF(AD30=4,3,IF(AD30=3,1,0)))</f>
        <v>3</v>
      </c>
      <c r="AE29" s="82"/>
      <c r="AF29" s="81">
        <f>IF(AF30+AG30=0,"",IF(AF30=4,3,IF(AF30=3,1,0)))</f>
        <v>3</v>
      </c>
      <c r="AG29" s="82"/>
      <c r="AH29" s="81">
        <f>IF(AH30+AI30=0,"",IF(AH30=4,3,IF(AH30=3,1,0)))</f>
        <v>3</v>
      </c>
      <c r="AI29" s="82"/>
      <c r="AJ29" s="98"/>
      <c r="AK29" s="102"/>
      <c r="AL29" s="96">
        <f>IF(AL30+AM30=0,"",IF(AL30=4,3,IF(AL30=3,1,0)))</f>
        <v>3</v>
      </c>
      <c r="AM29" s="82"/>
      <c r="AN29" s="81">
        <f>IF(AN30+AO30=0,"",IF(AN30=4,3,IF(AN30=3,1,0)))</f>
        <v>3</v>
      </c>
      <c r="AO29" s="82"/>
      <c r="AP29" s="90">
        <f>SUM(AP30/AQ30)</f>
        <v>1.5862068965517242</v>
      </c>
      <c r="AQ29" s="91"/>
      <c r="AS29" s="88">
        <f>IF($N29=1,$K29/2)+IF($N29=0,$K29)</f>
        <v>29</v>
      </c>
      <c r="AT29" s="88">
        <f>IF($P29=1,$K29/2)+IF($P29=0,$K29)</f>
        <v>14.5</v>
      </c>
      <c r="AU29" s="88">
        <f>IF($R29=1,$K29/2)+IF($R29=0,$K29)</f>
        <v>0</v>
      </c>
      <c r="AV29" s="88">
        <f>IF($T29=1,$K29/2)+IF($T29=0,$K29)</f>
        <v>0</v>
      </c>
      <c r="AW29" s="88">
        <f>IF($V29=1,$K29/2)+IF($V29=0,$K29)</f>
        <v>0</v>
      </c>
      <c r="AX29" s="88">
        <f>IF($X29=1,$K29/2)+IF($X29=0,$K29)</f>
        <v>29</v>
      </c>
      <c r="AY29" s="88">
        <f>IF($Z29=1,$K29/2)+IF($Z29=0,$K29)</f>
        <v>14.5</v>
      </c>
      <c r="AZ29" s="88">
        <f>IF($AB29=1,$K29/2)+IF($AB29=0,$K29)</f>
        <v>0</v>
      </c>
      <c r="BA29" s="88">
        <f>IF($AD29=1,$K29/2)+IF($AD29=0,$K29)</f>
        <v>0</v>
      </c>
      <c r="BB29" s="88">
        <f>IF($AF29=1,$K29/2)+IF($AF29=0,$K29)</f>
        <v>0</v>
      </c>
      <c r="BC29" s="88">
        <f>IF($AH29=1,$K29/2)+IF($AH29=0,$K29)</f>
        <v>0</v>
      </c>
      <c r="BD29" s="92"/>
      <c r="BE29" s="88">
        <f>IF($AL29=1,$K29/2)+IF($AL29=0,$K29)</f>
        <v>0</v>
      </c>
      <c r="BF29" s="88">
        <f>IF($AN29=1,$K29/2)+IF($AN29=0,$K29)</f>
        <v>0</v>
      </c>
    </row>
    <row r="30" spans="1:58" ht="13.5" customHeight="1" x14ac:dyDescent="0.25">
      <c r="A30" s="77"/>
      <c r="B30" s="199"/>
      <c r="C30" s="200"/>
      <c r="D30" s="86"/>
      <c r="E30" s="80"/>
      <c r="F30" s="80"/>
      <c r="G30" s="86"/>
      <c r="H30" s="85"/>
      <c r="I30" s="80"/>
      <c r="J30" s="201"/>
      <c r="K30" s="87"/>
      <c r="L30" s="80"/>
      <c r="M30" s="93"/>
      <c r="N30" s="17">
        <v>2</v>
      </c>
      <c r="O30" s="18">
        <v>4</v>
      </c>
      <c r="P30" s="17">
        <v>3</v>
      </c>
      <c r="Q30" s="18">
        <v>3</v>
      </c>
      <c r="R30" s="17">
        <v>4</v>
      </c>
      <c r="S30" s="18">
        <v>2</v>
      </c>
      <c r="T30" s="17">
        <v>4</v>
      </c>
      <c r="U30" s="18">
        <v>2</v>
      </c>
      <c r="V30" s="17">
        <v>4</v>
      </c>
      <c r="W30" s="18">
        <v>0</v>
      </c>
      <c r="X30" s="17">
        <v>2</v>
      </c>
      <c r="Y30" s="18">
        <v>4</v>
      </c>
      <c r="Z30" s="17">
        <v>3</v>
      </c>
      <c r="AA30" s="18">
        <v>3</v>
      </c>
      <c r="AB30" s="17">
        <v>4</v>
      </c>
      <c r="AC30" s="18">
        <v>2</v>
      </c>
      <c r="AD30" s="17">
        <v>4</v>
      </c>
      <c r="AE30" s="18">
        <v>2</v>
      </c>
      <c r="AF30" s="19">
        <v>4</v>
      </c>
      <c r="AG30" s="20">
        <v>2</v>
      </c>
      <c r="AH30" s="17">
        <v>4</v>
      </c>
      <c r="AI30" s="18">
        <v>2</v>
      </c>
      <c r="AJ30" s="100"/>
      <c r="AK30" s="103"/>
      <c r="AL30" s="17">
        <v>4</v>
      </c>
      <c r="AM30" s="18">
        <v>2</v>
      </c>
      <c r="AN30" s="17">
        <v>4</v>
      </c>
      <c r="AO30" s="18">
        <v>1</v>
      </c>
      <c r="AP30" s="21">
        <f>SUM($AN30,$AL30,$AJ30,$AH30,$AF30,$AD30,$AB30,$Z30,$X30,$V30,$T30,$R30,$P30,$N30,)</f>
        <v>46</v>
      </c>
      <c r="AQ30" s="22">
        <f>SUM($AO30,$AM30,$AK30,$AI30,$AG30,$AE30,$AC30,$AA30,$Y30,$W30,$U30,$S30,$Q30,$O30,)</f>
        <v>29</v>
      </c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92"/>
      <c r="BE30" s="88"/>
      <c r="BF30" s="88"/>
    </row>
    <row r="31" spans="1:58" ht="13.5" customHeight="1" x14ac:dyDescent="0.25">
      <c r="A31" s="77">
        <v>13</v>
      </c>
      <c r="B31" s="196" t="s">
        <v>86</v>
      </c>
      <c r="C31" s="200" t="s">
        <v>75</v>
      </c>
      <c r="D31" s="86"/>
      <c r="E31" s="80">
        <f>(G31+F31)</f>
        <v>1452.56</v>
      </c>
      <c r="F31" s="80">
        <f t="shared" ref="F31" si="31">IF(I31&gt;150,IF(H31&gt;=65,0,SUM(K31-(COUNT(N31:AO31))*3*(15+50)%)*10),IF(I31&lt;-150,IF((K31-(COUNT(N31:AO31))*3*((G31-L31)/10+50)%)*10&lt;1,0,SUM(K31-(COUNT(N31:AO31))*3*((G31-L31)/10+50)%)*10),SUM(K31-(COUNT(N31:AO31))*3*((G31-L31)/10+50)%)*10))</f>
        <v>-66.439999999999984</v>
      </c>
      <c r="G31" s="86">
        <v>1519</v>
      </c>
      <c r="H31" s="85">
        <f t="shared" ref="H31" si="32">IF(COUNT(N31:AO31)=0,0,K31/((COUNT(N31:AO31))*3)%)</f>
        <v>33.333333333333336</v>
      </c>
      <c r="I31" s="80">
        <f>(G31-L31)</f>
        <v>3.6923076923076223</v>
      </c>
      <c r="J31" s="112">
        <v>10</v>
      </c>
      <c r="K31" s="87">
        <f>SUM(N31:AO31)</f>
        <v>13</v>
      </c>
      <c r="L31" s="80">
        <f t="shared" ref="L31" si="33">(SUM($G$7:$G$34)-G31)/(COUNT($G$7:$G$34)-1)</f>
        <v>1515.3076923076924</v>
      </c>
      <c r="M31" s="93">
        <f>BE35</f>
        <v>66.5</v>
      </c>
      <c r="N31" s="96">
        <f>IF(N32+O32=0,"",IF(N32=4,3,IF(N32=3,1,0)))</f>
        <v>0</v>
      </c>
      <c r="O31" s="82"/>
      <c r="P31" s="81">
        <f>IF(P32+Q32=0,"",IF(P32=4,3,IF(P32=3,1,0)))</f>
        <v>0</v>
      </c>
      <c r="Q31" s="82"/>
      <c r="R31" s="81">
        <f>IF(R32+S32=0,"",IF(R32=4,3,IF(R32=3,1,0)))</f>
        <v>3</v>
      </c>
      <c r="S31" s="82"/>
      <c r="T31" s="81">
        <f>IF(T32+U32=0,"",IF(T32=4,3,IF(T32=3,1,0)))</f>
        <v>1</v>
      </c>
      <c r="U31" s="82"/>
      <c r="V31" s="81">
        <f>IF(V32+W32=0,"",IF(V32=4,3,IF(V32=3,1,0)))</f>
        <v>1</v>
      </c>
      <c r="W31" s="82"/>
      <c r="X31" s="81">
        <f>IF(X32+Y32=0,"",IF(X32=4,3,IF(X32=3,1,0)))</f>
        <v>1</v>
      </c>
      <c r="Y31" s="82"/>
      <c r="Z31" s="81">
        <f>IF(Z32+AA32=0,"",IF(Z32=4,3,IF(Z32=3,1,0)))</f>
        <v>3</v>
      </c>
      <c r="AA31" s="82"/>
      <c r="AB31" s="81">
        <f>IF(AB32+AC32=0,"",IF(AB32=4,3,IF(AB32=3,1,0)))</f>
        <v>1</v>
      </c>
      <c r="AC31" s="82"/>
      <c r="AD31" s="81">
        <f>IF(AD32+AE32=0,"",IF(AD32=4,3,IF(AD32=3,1,0)))</f>
        <v>0</v>
      </c>
      <c r="AE31" s="82"/>
      <c r="AF31" s="81">
        <f>IF(AF32+AG32=0,"",IF(AF32=4,3,IF(AF32=3,1,0)))</f>
        <v>0</v>
      </c>
      <c r="AG31" s="82"/>
      <c r="AH31" s="81">
        <f>IF(AH32+AI32=0,"",IF(AH32=4,3,IF(AH32=3,1,0)))</f>
        <v>0</v>
      </c>
      <c r="AI31" s="82"/>
      <c r="AJ31" s="81">
        <f>IF(AJ32+AK32=0,"",IF(AJ32=4,3,IF(AJ32=3,1,0)))</f>
        <v>0</v>
      </c>
      <c r="AK31" s="82"/>
      <c r="AL31" s="98"/>
      <c r="AM31" s="102"/>
      <c r="AN31" s="96">
        <f>IF(AN32+AO32=0,"",IF(AN32=4,3,IF(AN32=3,1,0)))</f>
        <v>3</v>
      </c>
      <c r="AO31" s="82"/>
      <c r="AP31" s="90">
        <f>SUM(AP32/AQ32)</f>
        <v>0.82499999999999996</v>
      </c>
      <c r="AQ31" s="91"/>
      <c r="AS31" s="88">
        <f>IF($N31=1,$K31/2)+IF($N31=0,$K31)</f>
        <v>13</v>
      </c>
      <c r="AT31" s="88">
        <f>IF($P31=1,$K31/2)+IF($P31=0,$K31)</f>
        <v>13</v>
      </c>
      <c r="AU31" s="88">
        <f>IF($R31=1,$K31/2)+IF($R31=0,$K31)</f>
        <v>0</v>
      </c>
      <c r="AV31" s="88">
        <f>IF($T31=1,$K31/2)+IF($T31=0,$K31)</f>
        <v>6.5</v>
      </c>
      <c r="AW31" s="88">
        <f>IF($V31=1,$K31/2)+IF($V31=0,$K31)</f>
        <v>6.5</v>
      </c>
      <c r="AX31" s="88">
        <f>IF($X31=1,$K31/2)+IF($X31=0,$K31)</f>
        <v>6.5</v>
      </c>
      <c r="AY31" s="88">
        <f>IF($Z31=1,$K31/2)+IF($Z31=0,$K31)</f>
        <v>0</v>
      </c>
      <c r="AZ31" s="88">
        <f>IF($AB31=1,$K31/2)+IF($AB31=0,$K31)</f>
        <v>6.5</v>
      </c>
      <c r="BA31" s="88">
        <f>IF($AD31=1,$K31/2)+IF($AD31=0,$K31)</f>
        <v>13</v>
      </c>
      <c r="BB31" s="88">
        <f>IF($AF31=1,$K31/2)+IF($AF31=0,$K31)</f>
        <v>13</v>
      </c>
      <c r="BC31" s="88">
        <f>IF($AH31=1,$K31/2)+IF($AH31=0,$K31)</f>
        <v>13</v>
      </c>
      <c r="BD31" s="88">
        <f>IF($AJ31=1,$K31/2)+IF($AJ31=0,$K31)</f>
        <v>13</v>
      </c>
      <c r="BE31" s="92"/>
      <c r="BF31" s="88">
        <f>IF($AN31=1,$K31/2)+IF($AN31=0,$K31)</f>
        <v>0</v>
      </c>
    </row>
    <row r="32" spans="1:58" ht="13.5" customHeight="1" x14ac:dyDescent="0.25">
      <c r="A32" s="77"/>
      <c r="B32" s="196"/>
      <c r="C32" s="200"/>
      <c r="D32" s="86"/>
      <c r="E32" s="80"/>
      <c r="F32" s="80"/>
      <c r="G32" s="86"/>
      <c r="H32" s="85"/>
      <c r="I32" s="80"/>
      <c r="J32" s="112"/>
      <c r="K32" s="87"/>
      <c r="L32" s="80"/>
      <c r="M32" s="93"/>
      <c r="N32" s="17">
        <v>2</v>
      </c>
      <c r="O32" s="18">
        <v>4</v>
      </c>
      <c r="P32" s="17">
        <v>2</v>
      </c>
      <c r="Q32" s="18">
        <v>4</v>
      </c>
      <c r="R32" s="17">
        <v>4</v>
      </c>
      <c r="S32" s="18">
        <v>0</v>
      </c>
      <c r="T32" s="17">
        <v>3</v>
      </c>
      <c r="U32" s="18">
        <v>3</v>
      </c>
      <c r="V32" s="17">
        <v>3</v>
      </c>
      <c r="W32" s="18">
        <v>3</v>
      </c>
      <c r="X32" s="17">
        <v>3</v>
      </c>
      <c r="Y32" s="18">
        <v>3</v>
      </c>
      <c r="Z32" s="17">
        <v>4</v>
      </c>
      <c r="AA32" s="18">
        <v>2</v>
      </c>
      <c r="AB32" s="17">
        <v>3</v>
      </c>
      <c r="AC32" s="18">
        <v>3</v>
      </c>
      <c r="AD32" s="19">
        <v>1</v>
      </c>
      <c r="AE32" s="20">
        <v>4</v>
      </c>
      <c r="AF32" s="17">
        <v>0</v>
      </c>
      <c r="AG32" s="18">
        <v>4</v>
      </c>
      <c r="AH32" s="17">
        <v>2</v>
      </c>
      <c r="AI32" s="18">
        <v>4</v>
      </c>
      <c r="AJ32" s="17">
        <v>2</v>
      </c>
      <c r="AK32" s="18">
        <v>4</v>
      </c>
      <c r="AL32" s="100"/>
      <c r="AM32" s="103"/>
      <c r="AN32" s="17">
        <v>4</v>
      </c>
      <c r="AO32" s="18">
        <v>2</v>
      </c>
      <c r="AP32" s="21">
        <f>SUM($AN32,$AL32,$AJ32,$AH32,$AF32,$AD32,$AB32,$Z32,$X32,$V32,$T32,$R32,$P32,$N32,)</f>
        <v>33</v>
      </c>
      <c r="AQ32" s="22">
        <f>SUM($AO32,$AM32,$AK32,$AI32,$AG32,$AE32,$AC32,$AA32,$Y32,$W32,$U32,$S32,$Q32,$O32,)</f>
        <v>40</v>
      </c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92"/>
      <c r="BF32" s="88"/>
    </row>
    <row r="33" spans="1:58" ht="13.5" customHeight="1" x14ac:dyDescent="0.25">
      <c r="A33" s="77">
        <v>14</v>
      </c>
      <c r="B33" s="196" t="s">
        <v>87</v>
      </c>
      <c r="C33" s="114" t="s">
        <v>53</v>
      </c>
      <c r="D33" s="86"/>
      <c r="E33" s="80">
        <f>(G33+F33)</f>
        <v>1413.26</v>
      </c>
      <c r="F33" s="80">
        <f t="shared" ref="F33" si="34">IF(I33&gt;150,IF(H33&gt;=65,0,SUM(K33-(COUNT(N33:AO33))*3*(15+50)%)*10),IF(I33&lt;-150,IF((K33-(COUNT(N33:AO33))*3*((G33-L33)/10+50)%)*10&lt;1,0,SUM(K33-(COUNT(N33:AO33))*3*((G33-L33)/10+50)%)*10),SUM(K33-(COUNT(N33:AO33))*3*((G33-L33)/10+50)%)*10))</f>
        <v>-20.740000000000016</v>
      </c>
      <c r="G33" s="86">
        <v>1434</v>
      </c>
      <c r="H33" s="85">
        <f t="shared" ref="H33" si="35">IF(COUNT(N33:AO33)=0,0,K33/((COUNT(N33:AO33))*3)%)</f>
        <v>35.897435897435898</v>
      </c>
      <c r="I33" s="80">
        <f>(G33-L33)</f>
        <v>-87.846153846153811</v>
      </c>
      <c r="J33" s="112">
        <v>9</v>
      </c>
      <c r="K33" s="87">
        <f>SUM(N33:AO33)</f>
        <v>14</v>
      </c>
      <c r="L33" s="80">
        <f t="shared" ref="L33" si="36">(SUM($G$7:$G$34)-G33)/(COUNT($G$7:$G$34)-1)</f>
        <v>1521.8461538461538</v>
      </c>
      <c r="M33" s="93">
        <f>BF35</f>
        <v>86.5</v>
      </c>
      <c r="N33" s="96">
        <f>IF(N34+O34=0,"",IF(N34=4,3,IF(N34=3,1,0)))</f>
        <v>1</v>
      </c>
      <c r="O33" s="82"/>
      <c r="P33" s="81">
        <f>IF(P34+Q34=0,"",IF(P34=4,3,IF(P34=3,1,0)))</f>
        <v>1</v>
      </c>
      <c r="Q33" s="82"/>
      <c r="R33" s="81">
        <f>IF(R34+S34=0,"",IF(R34=4,3,IF(R34=3,1,0)))</f>
        <v>1</v>
      </c>
      <c r="S33" s="82"/>
      <c r="T33" s="81">
        <f>IF(T34+U34=0,"",IF(T34=4,3,IF(T34=3,1,0)))</f>
        <v>1</v>
      </c>
      <c r="U33" s="82"/>
      <c r="V33" s="81">
        <f>IF(V34+W34=0,"",IF(V34=4,3,IF(V34=3,1,0)))</f>
        <v>3</v>
      </c>
      <c r="W33" s="82"/>
      <c r="X33" s="81">
        <f>IF(X34+Y34=0,"",IF(X34=4,3,IF(X34=3,1,0)))</f>
        <v>3</v>
      </c>
      <c r="Y33" s="82"/>
      <c r="Z33" s="81">
        <f>IF(Z34+AA34=0,"",IF(Z34=4,3,IF(Z34=3,1,0)))</f>
        <v>1</v>
      </c>
      <c r="AA33" s="82"/>
      <c r="AB33" s="81">
        <f>IF(AB34+AC34=0,"",IF(AB34=4,3,IF(AB34=3,1,0)))</f>
        <v>0</v>
      </c>
      <c r="AC33" s="82"/>
      <c r="AD33" s="81">
        <f>IF(AD34+AE34=0,"",IF(AD34=4,3,IF(AD34=3,1,0)))</f>
        <v>0</v>
      </c>
      <c r="AE33" s="82"/>
      <c r="AF33" s="81">
        <f>IF(AF34+AG34=0,"",IF(AF34=4,3,IF(AF34=3,1,0)))</f>
        <v>3</v>
      </c>
      <c r="AG33" s="82"/>
      <c r="AH33" s="81">
        <f>IF(AH34+AI34=0,"",IF(AH34=4,3,IF(AH34=3,1,0)))</f>
        <v>0</v>
      </c>
      <c r="AI33" s="82"/>
      <c r="AJ33" s="81">
        <f>IF(AJ34+AK34=0,"",IF(AJ34=4,3,IF(AJ34=3,1,0)))</f>
        <v>0</v>
      </c>
      <c r="AK33" s="82"/>
      <c r="AL33" s="81">
        <f>IF(AL34+AM34=0,"",IF(AL34=4,3,IF(AL34=3,1,0)))</f>
        <v>0</v>
      </c>
      <c r="AM33" s="82"/>
      <c r="AN33" s="98"/>
      <c r="AO33" s="102"/>
      <c r="AP33" s="116">
        <f>SUM(AP34/AQ34)</f>
        <v>0.85</v>
      </c>
      <c r="AQ33" s="91"/>
      <c r="AS33" s="88">
        <f>IF($N33=1,$K33/2)+IF($N33=0,$K33)</f>
        <v>7</v>
      </c>
      <c r="AT33" s="88">
        <f>IF($P33=1,$K33/2)+IF($P33=0,$K33)</f>
        <v>7</v>
      </c>
      <c r="AU33" s="88">
        <f>IF($R33=1,$K33/2)+IF($R33=0,$K33)</f>
        <v>7</v>
      </c>
      <c r="AV33" s="88">
        <f>IF($T33=1,$K33/2)+IF($T33=0,$K33)</f>
        <v>7</v>
      </c>
      <c r="AW33" s="88">
        <f>IF($V33=1,$K33/2)+IF($V33=0,$K33)</f>
        <v>0</v>
      </c>
      <c r="AX33" s="88">
        <f>IF($X33=1,$K33/2)+IF($X33=0,$K33)</f>
        <v>0</v>
      </c>
      <c r="AY33" s="88">
        <f>IF($Z33=1,$K33/2)+IF($Z33=0,$K33)</f>
        <v>7</v>
      </c>
      <c r="AZ33" s="88">
        <f>IF($AB33=1,$K33/2)+IF($AB33=0,$K33)</f>
        <v>14</v>
      </c>
      <c r="BA33" s="88">
        <f>IF($AD33=1,$K33/2)+IF($AD33=0,$K33)</f>
        <v>14</v>
      </c>
      <c r="BB33" s="88">
        <f>IF($AF33=1,$K33/2)+IF($AF33=0,$K33)</f>
        <v>0</v>
      </c>
      <c r="BC33" s="88">
        <f>IF($AH33=1,$K33/2)+IF($AH33=0,$K33)</f>
        <v>14</v>
      </c>
      <c r="BD33" s="88">
        <f>IF($AJ33=1,$K33/2)+IF($AJ33=0,$K33)</f>
        <v>14</v>
      </c>
      <c r="BE33" s="88">
        <f>IF($AL33=1,$K33/2)+IF($AL33=0,$K33)</f>
        <v>14</v>
      </c>
      <c r="BF33" s="92"/>
    </row>
    <row r="34" spans="1:58" ht="13.5" customHeight="1" x14ac:dyDescent="0.25">
      <c r="A34" s="77"/>
      <c r="B34" s="196"/>
      <c r="C34" s="114"/>
      <c r="D34" s="86"/>
      <c r="E34" s="80"/>
      <c r="F34" s="80"/>
      <c r="G34" s="86"/>
      <c r="H34" s="85"/>
      <c r="I34" s="80"/>
      <c r="J34" s="112"/>
      <c r="K34" s="87"/>
      <c r="L34" s="80"/>
      <c r="M34" s="93"/>
      <c r="N34" s="17">
        <v>3</v>
      </c>
      <c r="O34" s="18">
        <v>3</v>
      </c>
      <c r="P34" s="17">
        <v>3</v>
      </c>
      <c r="Q34" s="18">
        <v>3</v>
      </c>
      <c r="R34" s="17">
        <v>3</v>
      </c>
      <c r="S34" s="18">
        <v>3</v>
      </c>
      <c r="T34" s="17">
        <v>3</v>
      </c>
      <c r="U34" s="18">
        <v>3</v>
      </c>
      <c r="V34" s="17">
        <v>4</v>
      </c>
      <c r="W34" s="18">
        <v>2</v>
      </c>
      <c r="X34" s="17">
        <v>4</v>
      </c>
      <c r="Y34" s="18">
        <v>1</v>
      </c>
      <c r="Z34" s="17">
        <v>3</v>
      </c>
      <c r="AA34" s="18">
        <v>3</v>
      </c>
      <c r="AB34" s="19">
        <v>2</v>
      </c>
      <c r="AC34" s="20">
        <v>4</v>
      </c>
      <c r="AD34" s="17">
        <v>1</v>
      </c>
      <c r="AE34" s="18">
        <v>4</v>
      </c>
      <c r="AF34" s="17">
        <v>4</v>
      </c>
      <c r="AG34" s="18">
        <v>2</v>
      </c>
      <c r="AH34" s="17">
        <v>1</v>
      </c>
      <c r="AI34" s="18">
        <v>4</v>
      </c>
      <c r="AJ34" s="17">
        <v>1</v>
      </c>
      <c r="AK34" s="18">
        <v>4</v>
      </c>
      <c r="AL34" s="17">
        <v>2</v>
      </c>
      <c r="AM34" s="18">
        <v>4</v>
      </c>
      <c r="AN34" s="100"/>
      <c r="AO34" s="103"/>
      <c r="AP34" s="24">
        <f>SUM($AN34,$AL34,$AJ34,$AH34,$AF34,$AD34,$AB34,$Z34,$X34,$V34,$T34,$R34,$P34,$N34,)</f>
        <v>34</v>
      </c>
      <c r="AQ34" s="22">
        <f>SUM($AO34,$AM34,$AK34,$AI34,$AG34,$AE34,$AC34,$AA34,$Y34,$W34,$U34,$S34,$Q34,$O34,)</f>
        <v>40</v>
      </c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92"/>
    </row>
    <row r="35" spans="1:58" x14ac:dyDescent="0.25">
      <c r="B35" s="25"/>
      <c r="C35" s="25"/>
      <c r="D35" s="26"/>
      <c r="E35" s="27"/>
      <c r="F35" s="27"/>
      <c r="G35" s="63">
        <f>G7+G9+G11+G13+G15+G17+G19+G21+G23+G25+G27+G29+G31+G33</f>
        <v>21218</v>
      </c>
      <c r="H35" s="27"/>
      <c r="I35" s="27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S35" s="29">
        <f t="shared" ref="AS35:BF35" si="37">SUM(AS7:AS34)</f>
        <v>145</v>
      </c>
      <c r="AT35" s="29">
        <f t="shared" si="37"/>
        <v>114.5</v>
      </c>
      <c r="AU35" s="29">
        <f t="shared" si="37"/>
        <v>63.5</v>
      </c>
      <c r="AV35" s="29">
        <f t="shared" si="37"/>
        <v>59.5</v>
      </c>
      <c r="AW35" s="29">
        <f t="shared" si="37"/>
        <v>50.5</v>
      </c>
      <c r="AX35" s="29">
        <f t="shared" si="37"/>
        <v>121.5</v>
      </c>
      <c r="AY35" s="29">
        <f t="shared" si="37"/>
        <v>87</v>
      </c>
      <c r="AZ35" s="29">
        <f t="shared" si="37"/>
        <v>130.5</v>
      </c>
      <c r="BA35" s="29">
        <f t="shared" si="37"/>
        <v>131</v>
      </c>
      <c r="BB35" s="29">
        <f t="shared" si="37"/>
        <v>112.5</v>
      </c>
      <c r="BC35" s="29">
        <f t="shared" si="37"/>
        <v>116</v>
      </c>
      <c r="BD35" s="29">
        <f t="shared" si="37"/>
        <v>161.5</v>
      </c>
      <c r="BE35" s="29">
        <f t="shared" si="37"/>
        <v>66.5</v>
      </c>
      <c r="BF35" s="29">
        <f t="shared" si="37"/>
        <v>86.5</v>
      </c>
    </row>
    <row r="36" spans="1:58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58" x14ac:dyDescent="0.25">
      <c r="B37" s="115" t="s">
        <v>88</v>
      </c>
      <c r="C37" s="115"/>
      <c r="D37" s="115"/>
      <c r="E37" s="115"/>
      <c r="F37" s="115"/>
      <c r="G37" s="115"/>
      <c r="H37" s="115"/>
      <c r="L37" s="115" t="s">
        <v>42</v>
      </c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/>
      <c r="AJ37"/>
      <c r="AK37"/>
      <c r="AL37"/>
      <c r="AM37"/>
      <c r="AN37"/>
      <c r="AO37"/>
    </row>
    <row r="38" spans="1:58" ht="15.75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40" spans="1:58" x14ac:dyDescent="0.25">
      <c r="B40" s="32"/>
      <c r="D40" s="6"/>
      <c r="G40" s="33"/>
    </row>
    <row r="41" spans="1:58" x14ac:dyDescent="0.25">
      <c r="B41" s="32"/>
      <c r="D41" s="6"/>
      <c r="G41" s="33"/>
    </row>
    <row r="42" spans="1:58" x14ac:dyDescent="0.25">
      <c r="B42" s="32"/>
      <c r="C42" s="32"/>
      <c r="D42" s="6"/>
      <c r="G42" s="33"/>
    </row>
    <row r="43" spans="1:58" x14ac:dyDescent="0.25">
      <c r="B43" s="32"/>
      <c r="C43" s="32"/>
      <c r="D43" s="6"/>
      <c r="G43" s="33"/>
    </row>
    <row r="44" spans="1:58" x14ac:dyDescent="0.25">
      <c r="B44" s="32"/>
      <c r="C44" s="32"/>
      <c r="D44" s="6"/>
      <c r="G44" s="33"/>
    </row>
    <row r="45" spans="1:58" x14ac:dyDescent="0.25">
      <c r="B45" s="32"/>
      <c r="C45" s="32"/>
      <c r="D45" s="6"/>
      <c r="G45" s="33"/>
    </row>
    <row r="46" spans="1:58" x14ac:dyDescent="0.25">
      <c r="B46" s="32"/>
      <c r="C46" s="32"/>
      <c r="D46" s="6"/>
      <c r="G46" s="33"/>
    </row>
    <row r="47" spans="1:58" x14ac:dyDescent="0.25">
      <c r="B47" s="32"/>
      <c r="C47" s="32"/>
      <c r="D47" s="6"/>
      <c r="G47" s="33"/>
    </row>
    <row r="48" spans="1:58" x14ac:dyDescent="0.25">
      <c r="B48" s="32"/>
      <c r="C48" s="32"/>
      <c r="D48" s="6"/>
      <c r="G48" s="33"/>
    </row>
    <row r="49" spans="2:7" x14ac:dyDescent="0.25">
      <c r="B49" s="32"/>
      <c r="C49" s="32"/>
      <c r="D49" s="6"/>
      <c r="G49" s="33"/>
    </row>
    <row r="50" spans="2:7" x14ac:dyDescent="0.25">
      <c r="B50" s="32"/>
      <c r="C50" s="32"/>
      <c r="D50" s="6"/>
      <c r="G50" s="33"/>
    </row>
    <row r="51" spans="2:7" x14ac:dyDescent="0.25">
      <c r="B51" s="32"/>
      <c r="C51" s="32"/>
      <c r="D51" s="6"/>
      <c r="G51" s="33"/>
    </row>
    <row r="52" spans="2:7" x14ac:dyDescent="0.25">
      <c r="B52" s="32"/>
      <c r="C52" s="32"/>
      <c r="D52" s="6"/>
      <c r="G52" s="33"/>
    </row>
    <row r="53" spans="2:7" x14ac:dyDescent="0.25">
      <c r="B53" s="32"/>
      <c r="C53" s="32"/>
      <c r="D53" s="6"/>
      <c r="G53" s="33"/>
    </row>
  </sheetData>
  <protectedRanges>
    <protectedRange sqref="N7" name="Diapazons4_31"/>
    <protectedRange sqref="R34:S34 AL14:AM14 AJ16:AK16 AH18:AI18 AF20:AG20 AD22:AE22 AB24:AC24 Z26:AA26 X28:Y28 V30:W30 T32:U32 AN12:AO12" name="Diapazons4_1"/>
    <protectedRange sqref="N10:O10 AL16:AM16 AJ18:AK18 AH20:AI20 AF22:AG22 AB26:AC26 Z28:AA28 X30:Y30 V32:W32 T34:U34 P8:Q8 AN14:AO14" name="Diapazons4_32"/>
    <protectedRange sqref="R8:S8 N12:O12 V34:W34 AL18:AM18 AJ20:AK20 AH22:AI22 AF24:AG24 AD26:AE26 AB28:AC28 Z30:AA30 X32:Y32 AN16:AO16" name="Diapazons4_33"/>
    <protectedRange sqref="N14:O14 AL20:AM20 AJ22:AK22 AH24:AI24 AD28:AE28 AB30:AC30 Z32:AA32 X34:Y34 T8:U8 R10:S10 P12:Q12 AN18:AO18" name="Diapazons4_35"/>
    <protectedRange sqref="V8:W8 T10:U10 P14:Q14 N16:O16 Z34:AA34 AL22:AM22 AJ24:AK24 AH26:AI26 AF28:AG28 AD30:AE30 AB32:AC32 AN20:AO20" name="Diapazons4_36"/>
    <protectedRange sqref="X8:Y8 V10:W10 T12:U12 R14:S14 P16:Q16 N18:O18 AB34:AC34 AL24:AM24 AJ26:AK26 AF30:AG30 AD32:AE32 AN22:AO22" name="Diapazons4_37"/>
    <protectedRange sqref="AH30:AI30 R16:U16 AL26:AO26 AJ28:AO28 AF32:AK32 P18:W18 AL30:AO30 AN32:AO32 AD34:AM34 N20:Y20 Z8:AO8 N22:AA22 X10:AO10 N34:Q34 V12:AM12 V14:AK14 X16:AI16 Z18:AG18 AB20:AE20 N24:AA24 N26:Y26 N30:U30 N32:S32 AN24:AO24 N28:W28" name="Diapazons4_38"/>
    <protectedRange sqref="AP10:AQ10 AP12:AQ12 AP14:AQ14 AP16:AQ16 AP18:AQ18 AP20:AQ20 AP22:AQ22 AP24:AQ24 AP26:AQ26 AP30:AQ30 AP32:AQ32 AP34:AQ34 AP8:AQ8 AP28:AQ28" name="Diapazons1"/>
  </protectedRanges>
  <mergeCells count="611">
    <mergeCell ref="B37:H37"/>
    <mergeCell ref="L37:AH37"/>
    <mergeCell ref="BA33:BA34"/>
    <mergeCell ref="BB33:BB34"/>
    <mergeCell ref="BC33:BC34"/>
    <mergeCell ref="BD33:BD34"/>
    <mergeCell ref="BE33:BE34"/>
    <mergeCell ref="BF33:BF34"/>
    <mergeCell ref="AU33:AU34"/>
    <mergeCell ref="AV33:AV34"/>
    <mergeCell ref="AW33:AW34"/>
    <mergeCell ref="AX33:AX34"/>
    <mergeCell ref="AY33:AY34"/>
    <mergeCell ref="AZ33:AZ34"/>
    <mergeCell ref="AJ33:AK33"/>
    <mergeCell ref="AL33:AM33"/>
    <mergeCell ref="AN33:AO34"/>
    <mergeCell ref="AP33:AQ33"/>
    <mergeCell ref="AS33:AS34"/>
    <mergeCell ref="AT33:AT34"/>
    <mergeCell ref="X33:Y33"/>
    <mergeCell ref="Z33:AA33"/>
    <mergeCell ref="AB33:AC33"/>
    <mergeCell ref="AD33:AE33"/>
    <mergeCell ref="AF33:AG33"/>
    <mergeCell ref="AH33:AI33"/>
    <mergeCell ref="M33:M34"/>
    <mergeCell ref="N33:O33"/>
    <mergeCell ref="P33:Q33"/>
    <mergeCell ref="R33:S33"/>
    <mergeCell ref="T33:U33"/>
    <mergeCell ref="V33:W33"/>
    <mergeCell ref="G33:G34"/>
    <mergeCell ref="H33:H34"/>
    <mergeCell ref="I33:I34"/>
    <mergeCell ref="J33:J34"/>
    <mergeCell ref="K33:K34"/>
    <mergeCell ref="L33:L34"/>
    <mergeCell ref="A33:A34"/>
    <mergeCell ref="B33:B34"/>
    <mergeCell ref="C33:C34"/>
    <mergeCell ref="D33:D34"/>
    <mergeCell ref="E33:E34"/>
    <mergeCell ref="F33:F34"/>
    <mergeCell ref="BA31:BA32"/>
    <mergeCell ref="BB31:BB32"/>
    <mergeCell ref="BC31:BC32"/>
    <mergeCell ref="AJ31:AK31"/>
    <mergeCell ref="AL31:AM32"/>
    <mergeCell ref="AN31:AO31"/>
    <mergeCell ref="AP31:AQ31"/>
    <mergeCell ref="AS31:AS32"/>
    <mergeCell ref="AT31:AT32"/>
    <mergeCell ref="X31:Y31"/>
    <mergeCell ref="Z31:AA31"/>
    <mergeCell ref="AB31:AC31"/>
    <mergeCell ref="AD31:AE31"/>
    <mergeCell ref="AF31:AG31"/>
    <mergeCell ref="AH31:AI31"/>
    <mergeCell ref="M31:M32"/>
    <mergeCell ref="N31:O31"/>
    <mergeCell ref="P31:Q31"/>
    <mergeCell ref="BD31:BD32"/>
    <mergeCell ref="BE31:BE32"/>
    <mergeCell ref="BF31:BF32"/>
    <mergeCell ref="AU31:AU32"/>
    <mergeCell ref="AV31:AV32"/>
    <mergeCell ref="AW31:AW32"/>
    <mergeCell ref="AX31:AX32"/>
    <mergeCell ref="AY31:AY32"/>
    <mergeCell ref="AZ31:AZ32"/>
    <mergeCell ref="R31:S31"/>
    <mergeCell ref="T31:U31"/>
    <mergeCell ref="V31:W31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BA29:BA30"/>
    <mergeCell ref="BB29:BB30"/>
    <mergeCell ref="BC29:BC30"/>
    <mergeCell ref="AJ29:AK30"/>
    <mergeCell ref="AL29:AM29"/>
    <mergeCell ref="AN29:AO29"/>
    <mergeCell ref="AP29:AQ29"/>
    <mergeCell ref="AS29:AS30"/>
    <mergeCell ref="AT29:AT30"/>
    <mergeCell ref="X29:Y29"/>
    <mergeCell ref="Z29:AA29"/>
    <mergeCell ref="AB29:AC29"/>
    <mergeCell ref="AD29:AE29"/>
    <mergeCell ref="AF29:AG29"/>
    <mergeCell ref="AH29:AI29"/>
    <mergeCell ref="M29:M30"/>
    <mergeCell ref="N29:O29"/>
    <mergeCell ref="P29:Q29"/>
    <mergeCell ref="BD29:BD30"/>
    <mergeCell ref="BE29:BE30"/>
    <mergeCell ref="BF29:BF30"/>
    <mergeCell ref="AU29:AU30"/>
    <mergeCell ref="AV29:AV30"/>
    <mergeCell ref="AW29:AW30"/>
    <mergeCell ref="AX29:AX30"/>
    <mergeCell ref="AY29:AY30"/>
    <mergeCell ref="AZ29:AZ30"/>
    <mergeCell ref="R29:S29"/>
    <mergeCell ref="T29:U29"/>
    <mergeCell ref="V29:W29"/>
    <mergeCell ref="G29:G30"/>
    <mergeCell ref="H29:H30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BA27:BA28"/>
    <mergeCell ref="BB27:BB28"/>
    <mergeCell ref="BC27:BC28"/>
    <mergeCell ref="AJ27:AK27"/>
    <mergeCell ref="AL27:AM27"/>
    <mergeCell ref="AN27:AO27"/>
    <mergeCell ref="AP27:AQ27"/>
    <mergeCell ref="AS27:AS28"/>
    <mergeCell ref="AT27:AT28"/>
    <mergeCell ref="X27:Y27"/>
    <mergeCell ref="Z27:AA27"/>
    <mergeCell ref="AB27:AC27"/>
    <mergeCell ref="AD27:AE27"/>
    <mergeCell ref="AF27:AG27"/>
    <mergeCell ref="AH27:AI28"/>
    <mergeCell ref="M27:M28"/>
    <mergeCell ref="N27:O27"/>
    <mergeCell ref="P27:Q27"/>
    <mergeCell ref="BD27:BD28"/>
    <mergeCell ref="BE27:BE28"/>
    <mergeCell ref="BF27:BF28"/>
    <mergeCell ref="AU27:AU28"/>
    <mergeCell ref="AV27:AV28"/>
    <mergeCell ref="AW27:AW28"/>
    <mergeCell ref="AX27:AX28"/>
    <mergeCell ref="AY27:AY28"/>
    <mergeCell ref="AZ27:AZ28"/>
    <mergeCell ref="R27:S27"/>
    <mergeCell ref="T27:U27"/>
    <mergeCell ref="V27:W27"/>
    <mergeCell ref="G27:G28"/>
    <mergeCell ref="H27:H28"/>
    <mergeCell ref="I27:I28"/>
    <mergeCell ref="J27:J28"/>
    <mergeCell ref="K27:K28"/>
    <mergeCell ref="L27:L28"/>
    <mergeCell ref="A27:A28"/>
    <mergeCell ref="B27:B28"/>
    <mergeCell ref="C27:C28"/>
    <mergeCell ref="D27:D28"/>
    <mergeCell ref="E27:E28"/>
    <mergeCell ref="F27:F28"/>
    <mergeCell ref="BA25:BA26"/>
    <mergeCell ref="BB25:BB26"/>
    <mergeCell ref="BC25:BC26"/>
    <mergeCell ref="AJ25:AK25"/>
    <mergeCell ref="AL25:AM25"/>
    <mergeCell ref="AN25:AO25"/>
    <mergeCell ref="AP25:AQ25"/>
    <mergeCell ref="AS25:AS26"/>
    <mergeCell ref="AT25:AT26"/>
    <mergeCell ref="X25:Y25"/>
    <mergeCell ref="Z25:AA25"/>
    <mergeCell ref="AB25:AC25"/>
    <mergeCell ref="AD25:AE25"/>
    <mergeCell ref="AF25:AG26"/>
    <mergeCell ref="AH25:AI25"/>
    <mergeCell ref="M25:M26"/>
    <mergeCell ref="N25:O25"/>
    <mergeCell ref="P25:Q25"/>
    <mergeCell ref="BD25:BD26"/>
    <mergeCell ref="BE25:BE26"/>
    <mergeCell ref="BF25:BF26"/>
    <mergeCell ref="AU25:AU26"/>
    <mergeCell ref="AV25:AV26"/>
    <mergeCell ref="AW25:AW26"/>
    <mergeCell ref="AX25:AX26"/>
    <mergeCell ref="AY25:AY26"/>
    <mergeCell ref="AZ25:AZ26"/>
    <mergeCell ref="R25:S25"/>
    <mergeCell ref="T25:U25"/>
    <mergeCell ref="V25:W25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BA23:BA24"/>
    <mergeCell ref="BB23:BB24"/>
    <mergeCell ref="BC23:BC24"/>
    <mergeCell ref="AJ23:AK23"/>
    <mergeCell ref="AL23:AM23"/>
    <mergeCell ref="AN23:AO23"/>
    <mergeCell ref="AP23:AQ23"/>
    <mergeCell ref="AS23:AS24"/>
    <mergeCell ref="AT23:AT24"/>
    <mergeCell ref="X23:Y23"/>
    <mergeCell ref="Z23:AA23"/>
    <mergeCell ref="AB23:AC23"/>
    <mergeCell ref="AD23:AE24"/>
    <mergeCell ref="AF23:AG23"/>
    <mergeCell ref="AH23:AI23"/>
    <mergeCell ref="M23:M24"/>
    <mergeCell ref="N23:O23"/>
    <mergeCell ref="P23:Q23"/>
    <mergeCell ref="BD23:BD24"/>
    <mergeCell ref="BE23:BE24"/>
    <mergeCell ref="BF23:BF24"/>
    <mergeCell ref="AU23:AU24"/>
    <mergeCell ref="AV23:AV24"/>
    <mergeCell ref="AW23:AW24"/>
    <mergeCell ref="AX23:AX24"/>
    <mergeCell ref="AY23:AY24"/>
    <mergeCell ref="AZ23:AZ24"/>
    <mergeCell ref="R23:S23"/>
    <mergeCell ref="T23:U23"/>
    <mergeCell ref="V23:W23"/>
    <mergeCell ref="G23:G24"/>
    <mergeCell ref="H23:H24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BA21:BA22"/>
    <mergeCell ref="BB21:BB22"/>
    <mergeCell ref="BC21:BC22"/>
    <mergeCell ref="AJ21:AK21"/>
    <mergeCell ref="AL21:AM21"/>
    <mergeCell ref="AN21:AO21"/>
    <mergeCell ref="AP21:AQ21"/>
    <mergeCell ref="AS21:AS22"/>
    <mergeCell ref="AT21:AT22"/>
    <mergeCell ref="X21:Y21"/>
    <mergeCell ref="Z21:AA21"/>
    <mergeCell ref="AB21:AC22"/>
    <mergeCell ref="AD21:AE21"/>
    <mergeCell ref="AF21:AG21"/>
    <mergeCell ref="AH21:AI21"/>
    <mergeCell ref="M21:M22"/>
    <mergeCell ref="N21:O21"/>
    <mergeCell ref="P21:Q21"/>
    <mergeCell ref="BD21:BD22"/>
    <mergeCell ref="BE21:BE22"/>
    <mergeCell ref="BF21:BF22"/>
    <mergeCell ref="AU21:AU22"/>
    <mergeCell ref="AV21:AV22"/>
    <mergeCell ref="AW21:AW22"/>
    <mergeCell ref="AX21:AX22"/>
    <mergeCell ref="AY21:AY22"/>
    <mergeCell ref="AZ21:AZ22"/>
    <mergeCell ref="R21:S21"/>
    <mergeCell ref="T21:U21"/>
    <mergeCell ref="V21:W21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BA19:BA20"/>
    <mergeCell ref="BB19:BB20"/>
    <mergeCell ref="BC19:BC20"/>
    <mergeCell ref="AJ19:AK19"/>
    <mergeCell ref="AL19:AM19"/>
    <mergeCell ref="AN19:AO19"/>
    <mergeCell ref="AP19:AQ19"/>
    <mergeCell ref="AS19:AS20"/>
    <mergeCell ref="AT19:AT20"/>
    <mergeCell ref="X19:Y19"/>
    <mergeCell ref="Z19:AA20"/>
    <mergeCell ref="AB19:AC19"/>
    <mergeCell ref="AD19:AE19"/>
    <mergeCell ref="AF19:AG19"/>
    <mergeCell ref="AH19:AI19"/>
    <mergeCell ref="M19:M20"/>
    <mergeCell ref="N19:O19"/>
    <mergeCell ref="P19:Q19"/>
    <mergeCell ref="BD19:BD20"/>
    <mergeCell ref="BE19:BE20"/>
    <mergeCell ref="BF19:BF20"/>
    <mergeCell ref="AU19:AU20"/>
    <mergeCell ref="AV19:AV20"/>
    <mergeCell ref="AW19:AW20"/>
    <mergeCell ref="AX19:AX20"/>
    <mergeCell ref="AY19:AY20"/>
    <mergeCell ref="AZ19:AZ20"/>
    <mergeCell ref="R19:S19"/>
    <mergeCell ref="T19:U19"/>
    <mergeCell ref="V19:W19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BA17:BA18"/>
    <mergeCell ref="BB17:BB18"/>
    <mergeCell ref="BC17:BC18"/>
    <mergeCell ref="AJ17:AK17"/>
    <mergeCell ref="AL17:AM17"/>
    <mergeCell ref="AN17:AO17"/>
    <mergeCell ref="AP17:AQ17"/>
    <mergeCell ref="AS17:AS18"/>
    <mergeCell ref="AT17:AT18"/>
    <mergeCell ref="X17:Y18"/>
    <mergeCell ref="Z17:AA17"/>
    <mergeCell ref="AB17:AC17"/>
    <mergeCell ref="AD17:AE17"/>
    <mergeCell ref="AF17:AG17"/>
    <mergeCell ref="AH17:AI17"/>
    <mergeCell ref="M17:M18"/>
    <mergeCell ref="N17:O17"/>
    <mergeCell ref="P17:Q17"/>
    <mergeCell ref="BD17:BD18"/>
    <mergeCell ref="BE17:BE18"/>
    <mergeCell ref="BF17:BF18"/>
    <mergeCell ref="AU17:AU18"/>
    <mergeCell ref="AV17:AV18"/>
    <mergeCell ref="AW17:AW18"/>
    <mergeCell ref="AX17:AX18"/>
    <mergeCell ref="AY17:AY18"/>
    <mergeCell ref="AZ17:AZ18"/>
    <mergeCell ref="R17:S17"/>
    <mergeCell ref="T17:U17"/>
    <mergeCell ref="V17:W17"/>
    <mergeCell ref="G17:G18"/>
    <mergeCell ref="H17:H18"/>
    <mergeCell ref="I17:I18"/>
    <mergeCell ref="J17:J18"/>
    <mergeCell ref="K17:K18"/>
    <mergeCell ref="L17:L18"/>
    <mergeCell ref="A17:A18"/>
    <mergeCell ref="B17:B18"/>
    <mergeCell ref="C17:C18"/>
    <mergeCell ref="D17:D18"/>
    <mergeCell ref="E17:E18"/>
    <mergeCell ref="F17:F18"/>
    <mergeCell ref="BA15:BA16"/>
    <mergeCell ref="BB15:BB16"/>
    <mergeCell ref="BC15:BC16"/>
    <mergeCell ref="AJ15:AK15"/>
    <mergeCell ref="AL15:AM15"/>
    <mergeCell ref="AN15:AO15"/>
    <mergeCell ref="AP15:AQ15"/>
    <mergeCell ref="AS15:AS16"/>
    <mergeCell ref="AT15:AT16"/>
    <mergeCell ref="X15:Y15"/>
    <mergeCell ref="Z15:AA15"/>
    <mergeCell ref="AB15:AC15"/>
    <mergeCell ref="AD15:AE15"/>
    <mergeCell ref="AF15:AG15"/>
    <mergeCell ref="AH15:AI15"/>
    <mergeCell ref="M15:M16"/>
    <mergeCell ref="N15:O15"/>
    <mergeCell ref="P15:Q15"/>
    <mergeCell ref="BD15:BD16"/>
    <mergeCell ref="BE15:BE16"/>
    <mergeCell ref="BF15:BF16"/>
    <mergeCell ref="AU15:AU16"/>
    <mergeCell ref="AV15:AV16"/>
    <mergeCell ref="AW15:AW16"/>
    <mergeCell ref="AX15:AX16"/>
    <mergeCell ref="AY15:AY16"/>
    <mergeCell ref="AZ15:AZ16"/>
    <mergeCell ref="R15:S15"/>
    <mergeCell ref="T15:U15"/>
    <mergeCell ref="V15:W16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BA13:BA14"/>
    <mergeCell ref="BB13:BB14"/>
    <mergeCell ref="BC13:BC14"/>
    <mergeCell ref="AJ13:AK13"/>
    <mergeCell ref="AL13:AM13"/>
    <mergeCell ref="AN13:AO13"/>
    <mergeCell ref="AP13:AQ13"/>
    <mergeCell ref="AS13:AS14"/>
    <mergeCell ref="AT13:AT14"/>
    <mergeCell ref="X13:Y13"/>
    <mergeCell ref="Z13:AA13"/>
    <mergeCell ref="AB13:AC13"/>
    <mergeCell ref="AD13:AE13"/>
    <mergeCell ref="AF13:AG13"/>
    <mergeCell ref="AH13:AI13"/>
    <mergeCell ref="M13:M14"/>
    <mergeCell ref="N13:O13"/>
    <mergeCell ref="P13:Q13"/>
    <mergeCell ref="BD13:BD14"/>
    <mergeCell ref="BE13:BE14"/>
    <mergeCell ref="BF13:BF14"/>
    <mergeCell ref="AU13:AU14"/>
    <mergeCell ref="AV13:AV14"/>
    <mergeCell ref="AW13:AW14"/>
    <mergeCell ref="AX13:AX14"/>
    <mergeCell ref="AY13:AY14"/>
    <mergeCell ref="AZ13:AZ14"/>
    <mergeCell ref="R13:S13"/>
    <mergeCell ref="T13:U14"/>
    <mergeCell ref="V13:W13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BA11:BA12"/>
    <mergeCell ref="BB11:BB12"/>
    <mergeCell ref="BC11:BC12"/>
    <mergeCell ref="AJ11:AK11"/>
    <mergeCell ref="AL11:AM11"/>
    <mergeCell ref="AN11:AO11"/>
    <mergeCell ref="AP11:AQ11"/>
    <mergeCell ref="AS11:AS12"/>
    <mergeCell ref="AT11:AT12"/>
    <mergeCell ref="X11:Y11"/>
    <mergeCell ref="Z11:AA11"/>
    <mergeCell ref="AB11:AC11"/>
    <mergeCell ref="AD11:AE11"/>
    <mergeCell ref="AF11:AG11"/>
    <mergeCell ref="AH11:AI11"/>
    <mergeCell ref="M11:M12"/>
    <mergeCell ref="N11:O11"/>
    <mergeCell ref="P11:Q11"/>
    <mergeCell ref="BD11:BD12"/>
    <mergeCell ref="BE11:BE12"/>
    <mergeCell ref="BF11:BF12"/>
    <mergeCell ref="AU11:AU12"/>
    <mergeCell ref="AV11:AV12"/>
    <mergeCell ref="AW11:AW12"/>
    <mergeCell ref="AX11:AX12"/>
    <mergeCell ref="AY11:AY12"/>
    <mergeCell ref="AZ11:AZ12"/>
    <mergeCell ref="R11:S12"/>
    <mergeCell ref="T11:U11"/>
    <mergeCell ref="V11:W11"/>
    <mergeCell ref="G11:G12"/>
    <mergeCell ref="H11:H12"/>
    <mergeCell ref="I11:I12"/>
    <mergeCell ref="J11:J12"/>
    <mergeCell ref="K11:K12"/>
    <mergeCell ref="L11:L12"/>
    <mergeCell ref="A11:A12"/>
    <mergeCell ref="B11:B12"/>
    <mergeCell ref="C11:C12"/>
    <mergeCell ref="D11:D12"/>
    <mergeCell ref="E11:E12"/>
    <mergeCell ref="F11:F12"/>
    <mergeCell ref="BA9:BA10"/>
    <mergeCell ref="BB9:BB10"/>
    <mergeCell ref="BC9:BC10"/>
    <mergeCell ref="AJ9:AK9"/>
    <mergeCell ref="AL9:AM9"/>
    <mergeCell ref="AN9:AO9"/>
    <mergeCell ref="AP9:AQ9"/>
    <mergeCell ref="AS9:AS10"/>
    <mergeCell ref="AT9:AT10"/>
    <mergeCell ref="X9:Y9"/>
    <mergeCell ref="Z9:AA9"/>
    <mergeCell ref="AB9:AC9"/>
    <mergeCell ref="AD9:AE9"/>
    <mergeCell ref="AF9:AG9"/>
    <mergeCell ref="AH9:AI9"/>
    <mergeCell ref="M9:M10"/>
    <mergeCell ref="N9:O9"/>
    <mergeCell ref="P9:Q10"/>
    <mergeCell ref="BD9:BD10"/>
    <mergeCell ref="BE9:BE10"/>
    <mergeCell ref="BF9:BF10"/>
    <mergeCell ref="AU9:AU10"/>
    <mergeCell ref="AV9:AV10"/>
    <mergeCell ref="AW9:AW10"/>
    <mergeCell ref="AX9:AX10"/>
    <mergeCell ref="AY9:AY10"/>
    <mergeCell ref="AZ9:AZ10"/>
    <mergeCell ref="R9:S9"/>
    <mergeCell ref="T9:U9"/>
    <mergeCell ref="V9:W9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BA7:BA8"/>
    <mergeCell ref="BB7:BB8"/>
    <mergeCell ref="BC7:BC8"/>
    <mergeCell ref="AJ7:AK7"/>
    <mergeCell ref="AL7:AM7"/>
    <mergeCell ref="AN7:AO7"/>
    <mergeCell ref="AP7:AQ7"/>
    <mergeCell ref="AS7:AS8"/>
    <mergeCell ref="AT7:AT8"/>
    <mergeCell ref="X7:Y7"/>
    <mergeCell ref="Z7:AA7"/>
    <mergeCell ref="AB7:AC7"/>
    <mergeCell ref="AD7:AE7"/>
    <mergeCell ref="AF7:AG7"/>
    <mergeCell ref="AH7:AI7"/>
    <mergeCell ref="M7:M8"/>
    <mergeCell ref="N7:O7"/>
    <mergeCell ref="P7:Q7"/>
    <mergeCell ref="BD7:BD8"/>
    <mergeCell ref="BE7:BE8"/>
    <mergeCell ref="BF7:BF8"/>
    <mergeCell ref="AU7:AU8"/>
    <mergeCell ref="AV7:AV8"/>
    <mergeCell ref="AW7:AW8"/>
    <mergeCell ref="AX7:AX8"/>
    <mergeCell ref="AY7:AY8"/>
    <mergeCell ref="AZ7:AZ8"/>
    <mergeCell ref="A7:A8"/>
    <mergeCell ref="B7:B8"/>
    <mergeCell ref="C7:C8"/>
    <mergeCell ref="D7:D8"/>
    <mergeCell ref="E7:E8"/>
    <mergeCell ref="F7:F8"/>
    <mergeCell ref="X6:Y6"/>
    <mergeCell ref="Z6:AA6"/>
    <mergeCell ref="AB6:AC6"/>
    <mergeCell ref="R7:S7"/>
    <mergeCell ref="T7:U7"/>
    <mergeCell ref="V7:W7"/>
    <mergeCell ref="N8:O8"/>
    <mergeCell ref="G7:G8"/>
    <mergeCell ref="H7:H8"/>
    <mergeCell ref="I7:I8"/>
    <mergeCell ref="J7:J8"/>
    <mergeCell ref="K7:K8"/>
    <mergeCell ref="L7:L8"/>
    <mergeCell ref="A1:AQ1"/>
    <mergeCell ref="E2:Z2"/>
    <mergeCell ref="X3:AQ3"/>
    <mergeCell ref="AT4:BE4"/>
    <mergeCell ref="S5:V5"/>
    <mergeCell ref="N6:O6"/>
    <mergeCell ref="P6:Q6"/>
    <mergeCell ref="R6:S6"/>
    <mergeCell ref="T6:U6"/>
    <mergeCell ref="V6:W6"/>
    <mergeCell ref="AJ6:AK6"/>
    <mergeCell ref="AL6:AM6"/>
    <mergeCell ref="AN6:AO6"/>
    <mergeCell ref="AP6:AQ6"/>
    <mergeCell ref="AD6:AE6"/>
    <mergeCell ref="AF6:AG6"/>
    <mergeCell ref="AH6:AI6"/>
  </mergeCells>
  <conditionalFormatting sqref="U35">
    <cfRule type="cellIs" dxfId="1627" priority="813" stopIfTrue="1" operator="equal">
      <formula>#REF!</formula>
    </cfRule>
    <cfRule type="cellIs" dxfId="1626" priority="814" stopIfTrue="1" operator="greaterThan">
      <formula>#REF!</formula>
    </cfRule>
  </conditionalFormatting>
  <conditionalFormatting sqref="AN12">
    <cfRule type="cellIs" dxfId="1625" priority="811" stopIfTrue="1" operator="notEqual">
      <formula>S34</formula>
    </cfRule>
    <cfRule type="expression" dxfId="1624" priority="812" stopIfTrue="1">
      <formula>$N$7=5</formula>
    </cfRule>
  </conditionalFormatting>
  <conditionalFormatting sqref="AO12">
    <cfRule type="cellIs" dxfId="1623" priority="809" stopIfTrue="1" operator="notEqual">
      <formula>R34</formula>
    </cfRule>
    <cfRule type="expression" dxfId="1622" priority="810" stopIfTrue="1">
      <formula>$N$7=5</formula>
    </cfRule>
  </conditionalFormatting>
  <conditionalFormatting sqref="AL14">
    <cfRule type="cellIs" dxfId="1621" priority="807" stopIfTrue="1" operator="notEqual">
      <formula>U32</formula>
    </cfRule>
    <cfRule type="expression" dxfId="1620" priority="808" stopIfTrue="1">
      <formula>$N$7=3</formula>
    </cfRule>
  </conditionalFormatting>
  <conditionalFormatting sqref="AM14">
    <cfRule type="cellIs" dxfId="1619" priority="805" stopIfTrue="1" operator="notEqual">
      <formula>T32</formula>
    </cfRule>
    <cfRule type="expression" dxfId="1618" priority="806" stopIfTrue="1">
      <formula>$N$7=3</formula>
    </cfRule>
  </conditionalFormatting>
  <conditionalFormatting sqref="AJ16">
    <cfRule type="cellIs" dxfId="1617" priority="803" stopIfTrue="1" operator="notEqual">
      <formula>W30</formula>
    </cfRule>
    <cfRule type="expression" dxfId="1616" priority="804" stopIfTrue="1">
      <formula>$N$7=3</formula>
    </cfRule>
  </conditionalFormatting>
  <conditionalFormatting sqref="AK16">
    <cfRule type="cellIs" dxfId="1615" priority="801" stopIfTrue="1" operator="notEqual">
      <formula>V30</formula>
    </cfRule>
    <cfRule type="expression" dxfId="1614" priority="802" stopIfTrue="1">
      <formula>$N$7=3</formula>
    </cfRule>
  </conditionalFormatting>
  <conditionalFormatting sqref="AH18">
    <cfRule type="cellIs" dxfId="1613" priority="799" stopIfTrue="1" operator="notEqual">
      <formula>Y28</formula>
    </cfRule>
    <cfRule type="expression" dxfId="1612" priority="800" stopIfTrue="1">
      <formula>$N$7=3</formula>
    </cfRule>
  </conditionalFormatting>
  <conditionalFormatting sqref="AI18">
    <cfRule type="cellIs" dxfId="1611" priority="797" stopIfTrue="1" operator="notEqual">
      <formula>X28</formula>
    </cfRule>
    <cfRule type="expression" dxfId="1610" priority="798" stopIfTrue="1">
      <formula>$N$7=3</formula>
    </cfRule>
  </conditionalFormatting>
  <conditionalFormatting sqref="AF20">
    <cfRule type="cellIs" dxfId="1609" priority="795" stopIfTrue="1" operator="notEqual">
      <formula>AA26</formula>
    </cfRule>
    <cfRule type="expression" dxfId="1608" priority="796" stopIfTrue="1">
      <formula>$N$7=3</formula>
    </cfRule>
  </conditionalFormatting>
  <conditionalFormatting sqref="AG20">
    <cfRule type="cellIs" dxfId="1607" priority="793" stopIfTrue="1" operator="notEqual">
      <formula>Z26</formula>
    </cfRule>
    <cfRule type="expression" dxfId="1606" priority="794" stopIfTrue="1">
      <formula>$N$7=3</formula>
    </cfRule>
  </conditionalFormatting>
  <conditionalFormatting sqref="AD22">
    <cfRule type="cellIs" dxfId="1605" priority="791" stopIfTrue="1" operator="notEqual">
      <formula>AC24</formula>
    </cfRule>
    <cfRule type="expression" dxfId="1604" priority="792" stopIfTrue="1">
      <formula>$N$7=3</formula>
    </cfRule>
  </conditionalFormatting>
  <conditionalFormatting sqref="AE22">
    <cfRule type="cellIs" dxfId="1603" priority="789" stopIfTrue="1" operator="notEqual">
      <formula>AB24</formula>
    </cfRule>
    <cfRule type="expression" dxfId="1602" priority="790" stopIfTrue="1">
      <formula>$N$7=3</formula>
    </cfRule>
  </conditionalFormatting>
  <conditionalFormatting sqref="AB24">
    <cfRule type="cellIs" dxfId="1601" priority="787" stopIfTrue="1" operator="notEqual">
      <formula>AE22</formula>
    </cfRule>
    <cfRule type="expression" dxfId="1600" priority="788" stopIfTrue="1">
      <formula>$N$7=3</formula>
    </cfRule>
  </conditionalFormatting>
  <conditionalFormatting sqref="AC24">
    <cfRule type="cellIs" dxfId="1599" priority="785" stopIfTrue="1" operator="notEqual">
      <formula>AD22</formula>
    </cfRule>
    <cfRule type="expression" dxfId="1598" priority="786" stopIfTrue="1">
      <formula>$N$7=3</formula>
    </cfRule>
  </conditionalFormatting>
  <conditionalFormatting sqref="Z26">
    <cfRule type="cellIs" dxfId="1597" priority="783" stopIfTrue="1" operator="notEqual">
      <formula>AG20</formula>
    </cfRule>
    <cfRule type="expression" dxfId="1596" priority="784" stopIfTrue="1">
      <formula>$N$7=3</formula>
    </cfRule>
  </conditionalFormatting>
  <conditionalFormatting sqref="AA26">
    <cfRule type="cellIs" dxfId="1595" priority="781" stopIfTrue="1" operator="notEqual">
      <formula>AF20</formula>
    </cfRule>
    <cfRule type="expression" dxfId="1594" priority="782" stopIfTrue="1">
      <formula>$N$7=3</formula>
    </cfRule>
  </conditionalFormatting>
  <conditionalFormatting sqref="X28">
    <cfRule type="cellIs" dxfId="1593" priority="779" stopIfTrue="1" operator="notEqual">
      <formula>AI18</formula>
    </cfRule>
    <cfRule type="expression" dxfId="1592" priority="780" stopIfTrue="1">
      <formula>$N$7=3</formula>
    </cfRule>
  </conditionalFormatting>
  <conditionalFormatting sqref="Y28">
    <cfRule type="cellIs" dxfId="1591" priority="777" stopIfTrue="1" operator="notEqual">
      <formula>AH18</formula>
    </cfRule>
    <cfRule type="expression" dxfId="1590" priority="778" stopIfTrue="1">
      <formula>$N$7=3</formula>
    </cfRule>
  </conditionalFormatting>
  <conditionalFormatting sqref="V30">
    <cfRule type="cellIs" dxfId="1589" priority="775" stopIfTrue="1" operator="notEqual">
      <formula>AK16</formula>
    </cfRule>
    <cfRule type="expression" dxfId="1588" priority="776" stopIfTrue="1">
      <formula>$N$7=3</formula>
    </cfRule>
  </conditionalFormatting>
  <conditionalFormatting sqref="W30">
    <cfRule type="cellIs" dxfId="1587" priority="773" stopIfTrue="1" operator="notEqual">
      <formula>AJ16</formula>
    </cfRule>
    <cfRule type="expression" dxfId="1586" priority="774" stopIfTrue="1">
      <formula>$N$7=3</formula>
    </cfRule>
  </conditionalFormatting>
  <conditionalFormatting sqref="T32">
    <cfRule type="cellIs" dxfId="1585" priority="771" stopIfTrue="1" operator="notEqual">
      <formula>AM14</formula>
    </cfRule>
    <cfRule type="expression" dxfId="1584" priority="772" stopIfTrue="1">
      <formula>$N$7=3</formula>
    </cfRule>
  </conditionalFormatting>
  <conditionalFormatting sqref="U32">
    <cfRule type="cellIs" dxfId="1583" priority="769" stopIfTrue="1" operator="notEqual">
      <formula>AL14</formula>
    </cfRule>
    <cfRule type="expression" dxfId="1582" priority="770" stopIfTrue="1">
      <formula>$N$7=3</formula>
    </cfRule>
  </conditionalFormatting>
  <conditionalFormatting sqref="R34">
    <cfRule type="cellIs" dxfId="1581" priority="767" stopIfTrue="1" operator="notEqual">
      <formula>AO12</formula>
    </cfRule>
    <cfRule type="expression" dxfId="1580" priority="768" stopIfTrue="1">
      <formula>$N$7=5</formula>
    </cfRule>
  </conditionalFormatting>
  <conditionalFormatting sqref="S34">
    <cfRule type="cellIs" dxfId="1579" priority="765" stopIfTrue="1" operator="notEqual">
      <formula>AN12</formula>
    </cfRule>
    <cfRule type="expression" dxfId="1578" priority="766" stopIfTrue="1">
      <formula>$N$7=5</formula>
    </cfRule>
  </conditionalFormatting>
  <conditionalFormatting sqref="AN14">
    <cfRule type="cellIs" dxfId="1577" priority="763" stopIfTrue="1" operator="notEqual">
      <formula>U34</formula>
    </cfRule>
    <cfRule type="expression" dxfId="1576" priority="764" stopIfTrue="1">
      <formula>$N$7=7</formula>
    </cfRule>
  </conditionalFormatting>
  <conditionalFormatting sqref="AO14">
    <cfRule type="cellIs" dxfId="1575" priority="761" stopIfTrue="1" operator="notEqual">
      <formula>T34</formula>
    </cfRule>
    <cfRule type="expression" dxfId="1574" priority="762" stopIfTrue="1">
      <formula>$N$7=7</formula>
    </cfRule>
  </conditionalFormatting>
  <conditionalFormatting sqref="AL16">
    <cfRule type="cellIs" dxfId="1573" priority="759" stopIfTrue="1" operator="notEqual">
      <formula>W32</formula>
    </cfRule>
    <cfRule type="expression" dxfId="1572" priority="760" stopIfTrue="1">
      <formula>$N$7=4</formula>
    </cfRule>
  </conditionalFormatting>
  <conditionalFormatting sqref="AM16">
    <cfRule type="cellIs" dxfId="1571" priority="757" stopIfTrue="1" operator="notEqual">
      <formula>V32</formula>
    </cfRule>
    <cfRule type="expression" dxfId="1570" priority="758" stopIfTrue="1">
      <formula>$N$7=4</formula>
    </cfRule>
  </conditionalFormatting>
  <conditionalFormatting sqref="AJ18">
    <cfRule type="cellIs" dxfId="1569" priority="755" stopIfTrue="1" operator="notEqual">
      <formula>Y30</formula>
    </cfRule>
    <cfRule type="expression" dxfId="1568" priority="756" stopIfTrue="1">
      <formula>$N$7=4</formula>
    </cfRule>
  </conditionalFormatting>
  <conditionalFormatting sqref="AK18">
    <cfRule type="cellIs" dxfId="1567" priority="753" stopIfTrue="1" operator="notEqual">
      <formula>X30</formula>
    </cfRule>
    <cfRule type="expression" dxfId="1566" priority="754" stopIfTrue="1">
      <formula>$N$7=4</formula>
    </cfRule>
  </conditionalFormatting>
  <conditionalFormatting sqref="AH20">
    <cfRule type="cellIs" dxfId="1565" priority="751" stopIfTrue="1" operator="notEqual">
      <formula>AA28</formula>
    </cfRule>
    <cfRule type="expression" dxfId="1564" priority="752" stopIfTrue="1">
      <formula>$N$7=4</formula>
    </cfRule>
  </conditionalFormatting>
  <conditionalFormatting sqref="AI20">
    <cfRule type="cellIs" dxfId="1563" priority="749" stopIfTrue="1" operator="notEqual">
      <formula>Z28</formula>
    </cfRule>
    <cfRule type="expression" dxfId="1562" priority="750" stopIfTrue="1">
      <formula>$N$7=4</formula>
    </cfRule>
  </conditionalFormatting>
  <conditionalFormatting sqref="AF22">
    <cfRule type="cellIs" dxfId="1561" priority="747" stopIfTrue="1" operator="notEqual">
      <formula>AC26</formula>
    </cfRule>
    <cfRule type="expression" dxfId="1560" priority="748" stopIfTrue="1">
      <formula>$N$7=4</formula>
    </cfRule>
  </conditionalFormatting>
  <conditionalFormatting sqref="AG22">
    <cfRule type="cellIs" dxfId="1559" priority="745" stopIfTrue="1" operator="notEqual">
      <formula>AB26</formula>
    </cfRule>
    <cfRule type="expression" dxfId="1558" priority="746" stopIfTrue="1">
      <formula>$N$7=4</formula>
    </cfRule>
  </conditionalFormatting>
  <conditionalFormatting sqref="AB26">
    <cfRule type="cellIs" dxfId="1557" priority="743" stopIfTrue="1" operator="notEqual">
      <formula>AG22</formula>
    </cfRule>
    <cfRule type="expression" dxfId="1556" priority="744" stopIfTrue="1">
      <formula>$N$7=4</formula>
    </cfRule>
  </conditionalFormatting>
  <conditionalFormatting sqref="AC26">
    <cfRule type="cellIs" dxfId="1555" priority="741" stopIfTrue="1" operator="notEqual">
      <formula>AF22</formula>
    </cfRule>
    <cfRule type="expression" dxfId="1554" priority="742" stopIfTrue="1">
      <formula>$N$7=4</formula>
    </cfRule>
  </conditionalFormatting>
  <conditionalFormatting sqref="Z28">
    <cfRule type="cellIs" dxfId="1553" priority="739" stopIfTrue="1" operator="notEqual">
      <formula>AI20</formula>
    </cfRule>
    <cfRule type="expression" dxfId="1552" priority="740" stopIfTrue="1">
      <formula>$N$7=4</formula>
    </cfRule>
  </conditionalFormatting>
  <conditionalFormatting sqref="AA28">
    <cfRule type="cellIs" dxfId="1551" priority="737" stopIfTrue="1" operator="notEqual">
      <formula>AH20</formula>
    </cfRule>
    <cfRule type="expression" dxfId="1550" priority="738" stopIfTrue="1">
      <formula>$N$7=4</formula>
    </cfRule>
  </conditionalFormatting>
  <conditionalFormatting sqref="X30">
    <cfRule type="cellIs" dxfId="1549" priority="735" stopIfTrue="1" operator="notEqual">
      <formula>AK18</formula>
    </cfRule>
    <cfRule type="expression" dxfId="1548" priority="736" stopIfTrue="1">
      <formula>$N$7=4</formula>
    </cfRule>
  </conditionalFormatting>
  <conditionalFormatting sqref="Y30">
    <cfRule type="cellIs" dxfId="1547" priority="733" stopIfTrue="1" operator="notEqual">
      <formula>AJ18</formula>
    </cfRule>
    <cfRule type="expression" dxfId="1546" priority="734" stopIfTrue="1">
      <formula>$N$7=4</formula>
    </cfRule>
  </conditionalFormatting>
  <conditionalFormatting sqref="V32">
    <cfRule type="cellIs" dxfId="1545" priority="731" stopIfTrue="1" operator="notEqual">
      <formula>AM16</formula>
    </cfRule>
    <cfRule type="expression" dxfId="1544" priority="732" stopIfTrue="1">
      <formula>$N$7=4</formula>
    </cfRule>
  </conditionalFormatting>
  <conditionalFormatting sqref="W32">
    <cfRule type="cellIs" dxfId="1543" priority="729" stopIfTrue="1" operator="notEqual">
      <formula>AL16</formula>
    </cfRule>
    <cfRule type="expression" dxfId="1542" priority="730" stopIfTrue="1">
      <formula>$N$7=4</formula>
    </cfRule>
  </conditionalFormatting>
  <conditionalFormatting sqref="T34">
    <cfRule type="cellIs" dxfId="1541" priority="727" stopIfTrue="1" operator="notEqual">
      <formula>AO14</formula>
    </cfRule>
    <cfRule type="expression" dxfId="1540" priority="728" stopIfTrue="1">
      <formula>$N$7=7</formula>
    </cfRule>
  </conditionalFormatting>
  <conditionalFormatting sqref="U34">
    <cfRule type="cellIs" dxfId="1539" priority="725" stopIfTrue="1" operator="notEqual">
      <formula>AN14</formula>
    </cfRule>
    <cfRule type="expression" dxfId="1538" priority="726" stopIfTrue="1">
      <formula>$N$7=7</formula>
    </cfRule>
  </conditionalFormatting>
  <conditionalFormatting sqref="P8">
    <cfRule type="cellIs" dxfId="1537" priority="723" stopIfTrue="1" operator="notEqual">
      <formula>O10</formula>
    </cfRule>
    <cfRule type="expression" dxfId="1536" priority="724" stopIfTrue="1">
      <formula>$N$7=2</formula>
    </cfRule>
  </conditionalFormatting>
  <conditionalFormatting sqref="Q8">
    <cfRule type="cellIs" dxfId="1535" priority="721" stopIfTrue="1" operator="notEqual">
      <formula>N10</formula>
    </cfRule>
    <cfRule type="expression" dxfId="1534" priority="722" stopIfTrue="1">
      <formula>$N$7=2</formula>
    </cfRule>
  </conditionalFormatting>
  <conditionalFormatting sqref="N10">
    <cfRule type="cellIs" dxfId="1533" priority="719" stopIfTrue="1" operator="notEqual">
      <formula>Q8</formula>
    </cfRule>
    <cfRule type="expression" dxfId="1532" priority="720" stopIfTrue="1">
      <formula>$N$7=2</formula>
    </cfRule>
  </conditionalFormatting>
  <conditionalFormatting sqref="O10">
    <cfRule type="cellIs" dxfId="1531" priority="717" stopIfTrue="1" operator="notEqual">
      <formula>P8</formula>
    </cfRule>
    <cfRule type="expression" dxfId="1530" priority="718" stopIfTrue="1">
      <formula>$N$7=2</formula>
    </cfRule>
  </conditionalFormatting>
  <conditionalFormatting sqref="R8">
    <cfRule type="cellIs" dxfId="1529" priority="715" stopIfTrue="1" operator="notEqual">
      <formula>O12</formula>
    </cfRule>
    <cfRule type="expression" dxfId="1528" priority="716" stopIfTrue="1">
      <formula>$N$7=3</formula>
    </cfRule>
  </conditionalFormatting>
  <conditionalFormatting sqref="S8">
    <cfRule type="cellIs" dxfId="1527" priority="713" stopIfTrue="1" operator="notEqual">
      <formula>N12</formula>
    </cfRule>
    <cfRule type="expression" dxfId="1526" priority="714" stopIfTrue="1">
      <formula>$N$7=3</formula>
    </cfRule>
  </conditionalFormatting>
  <conditionalFormatting sqref="N12">
    <cfRule type="cellIs" dxfId="1525" priority="711" stopIfTrue="1" operator="notEqual">
      <formula>S8</formula>
    </cfRule>
    <cfRule type="expression" dxfId="1524" priority="712" stopIfTrue="1">
      <formula>$N$7=3</formula>
    </cfRule>
  </conditionalFormatting>
  <conditionalFormatting sqref="O12">
    <cfRule type="cellIs" dxfId="1523" priority="709" stopIfTrue="1" operator="notEqual">
      <formula>R8</formula>
    </cfRule>
    <cfRule type="expression" dxfId="1522" priority="710" stopIfTrue="1">
      <formula>$N$7=3</formula>
    </cfRule>
  </conditionalFormatting>
  <conditionalFormatting sqref="AN16">
    <cfRule type="cellIs" dxfId="1521" priority="707" stopIfTrue="1" operator="notEqual">
      <formula>W34</formula>
    </cfRule>
    <cfRule type="expression" dxfId="1520" priority="708" stopIfTrue="1">
      <formula>$N$7=9</formula>
    </cfRule>
  </conditionalFormatting>
  <conditionalFormatting sqref="AO16">
    <cfRule type="cellIs" dxfId="1519" priority="705" stopIfTrue="1" operator="notEqual">
      <formula>V34</formula>
    </cfRule>
    <cfRule type="expression" dxfId="1518" priority="706" stopIfTrue="1">
      <formula>$N$7=9</formula>
    </cfRule>
  </conditionalFormatting>
  <conditionalFormatting sqref="AL18">
    <cfRule type="cellIs" dxfId="1517" priority="703" stopIfTrue="1" operator="notEqual">
      <formula>Y32</formula>
    </cfRule>
    <cfRule type="expression" dxfId="1516" priority="704" stopIfTrue="1">
      <formula>$N$7=5</formula>
    </cfRule>
  </conditionalFormatting>
  <conditionalFormatting sqref="AM18">
    <cfRule type="cellIs" dxfId="1515" priority="701" stopIfTrue="1" operator="notEqual">
      <formula>X32</formula>
    </cfRule>
    <cfRule type="expression" dxfId="1514" priority="702" stopIfTrue="1">
      <formula>$N$7=5</formula>
    </cfRule>
  </conditionalFormatting>
  <conditionalFormatting sqref="AJ20">
    <cfRule type="cellIs" dxfId="1513" priority="699" stopIfTrue="1" operator="notEqual">
      <formula>AA30</formula>
    </cfRule>
    <cfRule type="expression" dxfId="1512" priority="700" stopIfTrue="1">
      <formula>$N$7=5</formula>
    </cfRule>
  </conditionalFormatting>
  <conditionalFormatting sqref="AK20">
    <cfRule type="cellIs" dxfId="1511" priority="697" stopIfTrue="1" operator="notEqual">
      <formula>Z30</formula>
    </cfRule>
    <cfRule type="expression" dxfId="1510" priority="698" stopIfTrue="1">
      <formula>$N$7=5</formula>
    </cfRule>
  </conditionalFormatting>
  <conditionalFormatting sqref="AH22">
    <cfRule type="cellIs" dxfId="1509" priority="695" stopIfTrue="1" operator="notEqual">
      <formula>AC28</formula>
    </cfRule>
    <cfRule type="expression" dxfId="1508" priority="696" stopIfTrue="1">
      <formula>$N$7=5</formula>
    </cfRule>
  </conditionalFormatting>
  <conditionalFormatting sqref="AI22">
    <cfRule type="cellIs" dxfId="1507" priority="693" stopIfTrue="1" operator="notEqual">
      <formula>AB28</formula>
    </cfRule>
    <cfRule type="expression" dxfId="1506" priority="694" stopIfTrue="1">
      <formula>$N$7=5</formula>
    </cfRule>
  </conditionalFormatting>
  <conditionalFormatting sqref="AF24">
    <cfRule type="cellIs" dxfId="1505" priority="691" stopIfTrue="1" operator="notEqual">
      <formula>AE26</formula>
    </cfRule>
    <cfRule type="expression" dxfId="1504" priority="692" stopIfTrue="1">
      <formula>$N$7=5</formula>
    </cfRule>
  </conditionalFormatting>
  <conditionalFormatting sqref="AG24">
    <cfRule type="cellIs" dxfId="1503" priority="689" stopIfTrue="1" operator="notEqual">
      <formula>AD26</formula>
    </cfRule>
    <cfRule type="expression" dxfId="1502" priority="690" stopIfTrue="1">
      <formula>$N$7=5</formula>
    </cfRule>
  </conditionalFormatting>
  <conditionalFormatting sqref="AD26">
    <cfRule type="cellIs" dxfId="1501" priority="687" stopIfTrue="1" operator="notEqual">
      <formula>AG24</formula>
    </cfRule>
    <cfRule type="expression" dxfId="1500" priority="688" stopIfTrue="1">
      <formula>$N$7=5</formula>
    </cfRule>
  </conditionalFormatting>
  <conditionalFormatting sqref="AE26">
    <cfRule type="cellIs" dxfId="1499" priority="685" stopIfTrue="1" operator="notEqual">
      <formula>AF24</formula>
    </cfRule>
    <cfRule type="expression" dxfId="1498" priority="686" stopIfTrue="1">
      <formula>$N$7=5</formula>
    </cfRule>
  </conditionalFormatting>
  <conditionalFormatting sqref="AB28">
    <cfRule type="cellIs" dxfId="1497" priority="683" stopIfTrue="1" operator="notEqual">
      <formula>AI22</formula>
    </cfRule>
    <cfRule type="expression" dxfId="1496" priority="684" stopIfTrue="1">
      <formula>$N$7=5</formula>
    </cfRule>
  </conditionalFormatting>
  <conditionalFormatting sqref="AC28">
    <cfRule type="cellIs" dxfId="1495" priority="681" stopIfTrue="1" operator="notEqual">
      <formula>AH22</formula>
    </cfRule>
    <cfRule type="expression" dxfId="1494" priority="682" stopIfTrue="1">
      <formula>$N$7=5</formula>
    </cfRule>
  </conditionalFormatting>
  <conditionalFormatting sqref="Z30">
    <cfRule type="cellIs" dxfId="1493" priority="679" stopIfTrue="1" operator="notEqual">
      <formula>AK20</formula>
    </cfRule>
    <cfRule type="expression" dxfId="1492" priority="680" stopIfTrue="1">
      <formula>$N$7=5</formula>
    </cfRule>
  </conditionalFormatting>
  <conditionalFormatting sqref="AA30">
    <cfRule type="cellIs" dxfId="1491" priority="677" stopIfTrue="1" operator="notEqual">
      <formula>AJ20</formula>
    </cfRule>
    <cfRule type="expression" dxfId="1490" priority="678" stopIfTrue="1">
      <formula>$N$7=5</formula>
    </cfRule>
  </conditionalFormatting>
  <conditionalFormatting sqref="X32">
    <cfRule type="cellIs" dxfId="1489" priority="675" stopIfTrue="1" operator="notEqual">
      <formula>AM18</formula>
    </cfRule>
    <cfRule type="expression" dxfId="1488" priority="676" stopIfTrue="1">
      <formula>$N$7=5</formula>
    </cfRule>
  </conditionalFormatting>
  <conditionalFormatting sqref="Y32">
    <cfRule type="cellIs" dxfId="1487" priority="673" stopIfTrue="1" operator="notEqual">
      <formula>AL18</formula>
    </cfRule>
    <cfRule type="expression" dxfId="1486" priority="674" stopIfTrue="1">
      <formula>$N$7=5</formula>
    </cfRule>
  </conditionalFormatting>
  <conditionalFormatting sqref="V34">
    <cfRule type="cellIs" dxfId="1485" priority="671" stopIfTrue="1" operator="notEqual">
      <formula>AO16</formula>
    </cfRule>
    <cfRule type="expression" dxfId="1484" priority="672" stopIfTrue="1">
      <formula>$N$7=9</formula>
    </cfRule>
  </conditionalFormatting>
  <conditionalFormatting sqref="W34">
    <cfRule type="cellIs" dxfId="1483" priority="669" stopIfTrue="1" operator="notEqual">
      <formula>AN16</formula>
    </cfRule>
    <cfRule type="expression" dxfId="1482" priority="670" stopIfTrue="1">
      <formula>$N$7=9</formula>
    </cfRule>
  </conditionalFormatting>
  <conditionalFormatting sqref="AN18">
    <cfRule type="cellIs" dxfId="1481" priority="667" stopIfTrue="1" operator="notEqual">
      <formula>Y34</formula>
    </cfRule>
    <cfRule type="expression" dxfId="1480" priority="668" stopIfTrue="1">
      <formula>$N$7=11</formula>
    </cfRule>
  </conditionalFormatting>
  <conditionalFormatting sqref="AO18">
    <cfRule type="cellIs" dxfId="1479" priority="665" stopIfTrue="1" operator="notEqual">
      <formula>X34</formula>
    </cfRule>
    <cfRule type="expression" dxfId="1478" priority="666" stopIfTrue="1">
      <formula>$N$7=11</formula>
    </cfRule>
  </conditionalFormatting>
  <conditionalFormatting sqref="AL20">
    <cfRule type="cellIs" dxfId="1477" priority="663" stopIfTrue="1" operator="notEqual">
      <formula>AA32</formula>
    </cfRule>
    <cfRule type="expression" dxfId="1476" priority="664" stopIfTrue="1">
      <formula>$N$7=6</formula>
    </cfRule>
  </conditionalFormatting>
  <conditionalFormatting sqref="AM20">
    <cfRule type="cellIs" dxfId="1475" priority="661" stopIfTrue="1" operator="notEqual">
      <formula>Z32</formula>
    </cfRule>
    <cfRule type="expression" dxfId="1474" priority="662" stopIfTrue="1">
      <formula>$N$7=6</formula>
    </cfRule>
  </conditionalFormatting>
  <conditionalFormatting sqref="AJ22">
    <cfRule type="cellIs" dxfId="1473" priority="659" stopIfTrue="1" operator="notEqual">
      <formula>AC30</formula>
    </cfRule>
    <cfRule type="expression" dxfId="1472" priority="660" stopIfTrue="1">
      <formula>$N$7=6</formula>
    </cfRule>
  </conditionalFormatting>
  <conditionalFormatting sqref="AK22">
    <cfRule type="cellIs" dxfId="1471" priority="657" stopIfTrue="1" operator="notEqual">
      <formula>AB30</formula>
    </cfRule>
    <cfRule type="expression" dxfId="1470" priority="658" stopIfTrue="1">
      <formula>$N$7=6</formula>
    </cfRule>
  </conditionalFormatting>
  <conditionalFormatting sqref="AH24">
    <cfRule type="cellIs" dxfId="1469" priority="655" stopIfTrue="1" operator="notEqual">
      <formula>AE28</formula>
    </cfRule>
    <cfRule type="expression" dxfId="1468" priority="656" stopIfTrue="1">
      <formula>$N$7=6</formula>
    </cfRule>
  </conditionalFormatting>
  <conditionalFormatting sqref="AI24">
    <cfRule type="cellIs" dxfId="1467" priority="653" stopIfTrue="1" operator="notEqual">
      <formula>AD28</formula>
    </cfRule>
    <cfRule type="expression" dxfId="1466" priority="654" stopIfTrue="1">
      <formula>$N$7=6</formula>
    </cfRule>
  </conditionalFormatting>
  <conditionalFormatting sqref="AD28">
    <cfRule type="cellIs" dxfId="1465" priority="651" stopIfTrue="1" operator="notEqual">
      <formula>AI24</formula>
    </cfRule>
    <cfRule type="expression" dxfId="1464" priority="652" stopIfTrue="1">
      <formula>$N$7=6</formula>
    </cfRule>
  </conditionalFormatting>
  <conditionalFormatting sqref="AE28">
    <cfRule type="cellIs" dxfId="1463" priority="649" stopIfTrue="1" operator="notEqual">
      <formula>AH24</formula>
    </cfRule>
    <cfRule type="expression" dxfId="1462" priority="650" stopIfTrue="1">
      <formula>$N$7=6</formula>
    </cfRule>
  </conditionalFormatting>
  <conditionalFormatting sqref="AB30">
    <cfRule type="cellIs" dxfId="1461" priority="647" stopIfTrue="1" operator="notEqual">
      <formula>AK22</formula>
    </cfRule>
    <cfRule type="expression" dxfId="1460" priority="648" stopIfTrue="1">
      <formula>$N$7=6</formula>
    </cfRule>
  </conditionalFormatting>
  <conditionalFormatting sqref="AC30">
    <cfRule type="cellIs" dxfId="1459" priority="645" stopIfTrue="1" operator="notEqual">
      <formula>AJ22</formula>
    </cfRule>
    <cfRule type="expression" dxfId="1458" priority="646" stopIfTrue="1">
      <formula>$N$7=6</formula>
    </cfRule>
  </conditionalFormatting>
  <conditionalFormatting sqref="Z32">
    <cfRule type="cellIs" dxfId="1457" priority="643" stopIfTrue="1" operator="notEqual">
      <formula>AM20</formula>
    </cfRule>
    <cfRule type="expression" dxfId="1456" priority="644" stopIfTrue="1">
      <formula>$N$7=6</formula>
    </cfRule>
  </conditionalFormatting>
  <conditionalFormatting sqref="AA32">
    <cfRule type="cellIs" dxfId="1455" priority="641" stopIfTrue="1" operator="notEqual">
      <formula>AL20</formula>
    </cfRule>
    <cfRule type="expression" dxfId="1454" priority="642" stopIfTrue="1">
      <formula>$N$7=6</formula>
    </cfRule>
  </conditionalFormatting>
  <conditionalFormatting sqref="X34">
    <cfRule type="cellIs" dxfId="1453" priority="639" stopIfTrue="1" operator="notEqual">
      <formula>AO18</formula>
    </cfRule>
    <cfRule type="expression" dxfId="1452" priority="640" stopIfTrue="1">
      <formula>$N$7=11</formula>
    </cfRule>
  </conditionalFormatting>
  <conditionalFormatting sqref="Y34">
    <cfRule type="cellIs" dxfId="1451" priority="637" stopIfTrue="1" operator="notEqual">
      <formula>AN18</formula>
    </cfRule>
    <cfRule type="expression" dxfId="1450" priority="638" stopIfTrue="1">
      <formula>$N$7=11</formula>
    </cfRule>
  </conditionalFormatting>
  <conditionalFormatting sqref="T8">
    <cfRule type="cellIs" dxfId="1449" priority="635" stopIfTrue="1" operator="notEqual">
      <formula>O14</formula>
    </cfRule>
    <cfRule type="expression" dxfId="1448" priority="636" stopIfTrue="1">
      <formula>$N$7=4</formula>
    </cfRule>
  </conditionalFormatting>
  <conditionalFormatting sqref="U8">
    <cfRule type="cellIs" dxfId="1447" priority="633" stopIfTrue="1" operator="notEqual">
      <formula>N14</formula>
    </cfRule>
    <cfRule type="expression" dxfId="1446" priority="634" stopIfTrue="1">
      <formula>$N$7=4</formula>
    </cfRule>
  </conditionalFormatting>
  <conditionalFormatting sqref="R10">
    <cfRule type="cellIs" dxfId="1445" priority="631" stopIfTrue="1" operator="notEqual">
      <formula>Q12</formula>
    </cfRule>
    <cfRule type="expression" dxfId="1444" priority="632" stopIfTrue="1">
      <formula>$N$7=4</formula>
    </cfRule>
  </conditionalFormatting>
  <conditionalFormatting sqref="S10">
    <cfRule type="cellIs" dxfId="1443" priority="629" stopIfTrue="1" operator="notEqual">
      <formula>P12</formula>
    </cfRule>
    <cfRule type="expression" dxfId="1442" priority="630" stopIfTrue="1">
      <formula>$N$7=4</formula>
    </cfRule>
  </conditionalFormatting>
  <conditionalFormatting sqref="P12">
    <cfRule type="cellIs" dxfId="1441" priority="627" stopIfTrue="1" operator="notEqual">
      <formula>S10</formula>
    </cfRule>
    <cfRule type="expression" dxfId="1440" priority="628" stopIfTrue="1">
      <formula>$N$7=4</formula>
    </cfRule>
  </conditionalFormatting>
  <conditionalFormatting sqref="Q12">
    <cfRule type="cellIs" dxfId="1439" priority="625" stopIfTrue="1" operator="notEqual">
      <formula>R10</formula>
    </cfRule>
    <cfRule type="expression" dxfId="1438" priority="626" stopIfTrue="1">
      <formula>$N$7=4</formula>
    </cfRule>
  </conditionalFormatting>
  <conditionalFormatting sqref="N14">
    <cfRule type="cellIs" dxfId="1437" priority="623" stopIfTrue="1" operator="notEqual">
      <formula>U8</formula>
    </cfRule>
    <cfRule type="expression" dxfId="1436" priority="624" stopIfTrue="1">
      <formula>$N$7=4</formula>
    </cfRule>
  </conditionalFormatting>
  <conditionalFormatting sqref="O14">
    <cfRule type="cellIs" dxfId="1435" priority="621" stopIfTrue="1" operator="notEqual">
      <formula>T8</formula>
    </cfRule>
    <cfRule type="expression" dxfId="1434" priority="622" stopIfTrue="1">
      <formula>$N$7=4</formula>
    </cfRule>
  </conditionalFormatting>
  <conditionalFormatting sqref="V8">
    <cfRule type="cellIs" dxfId="1433" priority="619" stopIfTrue="1" operator="notEqual">
      <formula>O16</formula>
    </cfRule>
    <cfRule type="expression" dxfId="1432" priority="620" stopIfTrue="1">
      <formula>$N$7=5</formula>
    </cfRule>
  </conditionalFormatting>
  <conditionalFormatting sqref="W8">
    <cfRule type="cellIs" dxfId="1431" priority="617" stopIfTrue="1" operator="notEqual">
      <formula>N16</formula>
    </cfRule>
    <cfRule type="expression" dxfId="1430" priority="618" stopIfTrue="1">
      <formula>$N$7=5</formula>
    </cfRule>
  </conditionalFormatting>
  <conditionalFormatting sqref="T10">
    <cfRule type="cellIs" dxfId="1429" priority="615" stopIfTrue="1" operator="notEqual">
      <formula>Q14</formula>
    </cfRule>
    <cfRule type="expression" dxfId="1428" priority="616" stopIfTrue="1">
      <formula>$N$7=5</formula>
    </cfRule>
  </conditionalFormatting>
  <conditionalFormatting sqref="U10">
    <cfRule type="cellIs" dxfId="1427" priority="613" stopIfTrue="1" operator="notEqual">
      <formula>P14</formula>
    </cfRule>
    <cfRule type="expression" dxfId="1426" priority="614" stopIfTrue="1">
      <formula>$N$7=5</formula>
    </cfRule>
  </conditionalFormatting>
  <conditionalFormatting sqref="P14">
    <cfRule type="cellIs" dxfId="1425" priority="611" stopIfTrue="1" operator="notEqual">
      <formula>U10</formula>
    </cfRule>
    <cfRule type="expression" dxfId="1424" priority="612" stopIfTrue="1">
      <formula>$N$7=5</formula>
    </cfRule>
  </conditionalFormatting>
  <conditionalFormatting sqref="Q14">
    <cfRule type="cellIs" dxfId="1423" priority="609" stopIfTrue="1" operator="notEqual">
      <formula>T10</formula>
    </cfRule>
    <cfRule type="expression" dxfId="1422" priority="610" stopIfTrue="1">
      <formula>$N$7=5</formula>
    </cfRule>
  </conditionalFormatting>
  <conditionalFormatting sqref="N16">
    <cfRule type="cellIs" dxfId="1421" priority="607" stopIfTrue="1" operator="notEqual">
      <formula>W8</formula>
    </cfRule>
    <cfRule type="expression" dxfId="1420" priority="608" stopIfTrue="1">
      <formula>$N$7=5</formula>
    </cfRule>
  </conditionalFormatting>
  <conditionalFormatting sqref="O16">
    <cfRule type="cellIs" dxfId="1419" priority="605" stopIfTrue="1" operator="notEqual">
      <formula>V8</formula>
    </cfRule>
    <cfRule type="expression" dxfId="1418" priority="606" stopIfTrue="1">
      <formula>$N$7=5</formula>
    </cfRule>
  </conditionalFormatting>
  <conditionalFormatting sqref="AN20">
    <cfRule type="cellIs" dxfId="1417" priority="603" stopIfTrue="1" operator="notEqual">
      <formula>AA34</formula>
    </cfRule>
    <cfRule type="expression" dxfId="1416" priority="604" stopIfTrue="1">
      <formula>$N$7=13</formula>
    </cfRule>
  </conditionalFormatting>
  <conditionalFormatting sqref="AO20">
    <cfRule type="cellIs" dxfId="1415" priority="601" stopIfTrue="1" operator="notEqual">
      <formula>Z34</formula>
    </cfRule>
    <cfRule type="expression" dxfId="1414" priority="602" stopIfTrue="1">
      <formula>$N$7=13</formula>
    </cfRule>
  </conditionalFormatting>
  <conditionalFormatting sqref="AL22">
    <cfRule type="cellIs" dxfId="1413" priority="599" stopIfTrue="1" operator="notEqual">
      <formula>AC32</formula>
    </cfRule>
    <cfRule type="expression" dxfId="1412" priority="600" stopIfTrue="1">
      <formula>$N$7=7</formula>
    </cfRule>
  </conditionalFormatting>
  <conditionalFormatting sqref="AM22">
    <cfRule type="cellIs" dxfId="1411" priority="597" stopIfTrue="1" operator="notEqual">
      <formula>AB32</formula>
    </cfRule>
    <cfRule type="expression" dxfId="1410" priority="598" stopIfTrue="1">
      <formula>$N$7=7</formula>
    </cfRule>
  </conditionalFormatting>
  <conditionalFormatting sqref="AJ24">
    <cfRule type="cellIs" dxfId="1409" priority="595" stopIfTrue="1" operator="notEqual">
      <formula>AE30</formula>
    </cfRule>
    <cfRule type="expression" dxfId="1408" priority="596" stopIfTrue="1">
      <formula>$N$7=7</formula>
    </cfRule>
  </conditionalFormatting>
  <conditionalFormatting sqref="AK24">
    <cfRule type="cellIs" dxfId="1407" priority="593" stopIfTrue="1" operator="notEqual">
      <formula>AD30</formula>
    </cfRule>
    <cfRule type="expression" dxfId="1406" priority="594" stopIfTrue="1">
      <formula>$N$7=7</formula>
    </cfRule>
  </conditionalFormatting>
  <conditionalFormatting sqref="AH26">
    <cfRule type="cellIs" dxfId="1405" priority="591" stopIfTrue="1" operator="notEqual">
      <formula>AG28</formula>
    </cfRule>
    <cfRule type="expression" dxfId="1404" priority="592" stopIfTrue="1">
      <formula>$N$7=7</formula>
    </cfRule>
  </conditionalFormatting>
  <conditionalFormatting sqref="AI26">
    <cfRule type="cellIs" dxfId="1403" priority="589" stopIfTrue="1" operator="notEqual">
      <formula>AF28</formula>
    </cfRule>
    <cfRule type="expression" dxfId="1402" priority="590" stopIfTrue="1">
      <formula>$N$7=7</formula>
    </cfRule>
  </conditionalFormatting>
  <conditionalFormatting sqref="AF28">
    <cfRule type="cellIs" dxfId="1401" priority="587" stopIfTrue="1" operator="notEqual">
      <formula>AI26</formula>
    </cfRule>
    <cfRule type="expression" dxfId="1400" priority="588" stopIfTrue="1">
      <formula>$N$7=7</formula>
    </cfRule>
  </conditionalFormatting>
  <conditionalFormatting sqref="AG28">
    <cfRule type="cellIs" dxfId="1399" priority="585" stopIfTrue="1" operator="notEqual">
      <formula>AH26</formula>
    </cfRule>
    <cfRule type="expression" dxfId="1398" priority="586" stopIfTrue="1">
      <formula>$N$7=7</formula>
    </cfRule>
  </conditionalFormatting>
  <conditionalFormatting sqref="AD30">
    <cfRule type="cellIs" dxfId="1397" priority="583" stopIfTrue="1" operator="notEqual">
      <formula>AK24</formula>
    </cfRule>
    <cfRule type="expression" dxfId="1396" priority="584" stopIfTrue="1">
      <formula>$N$7=7</formula>
    </cfRule>
  </conditionalFormatting>
  <conditionalFormatting sqref="AE30">
    <cfRule type="cellIs" dxfId="1395" priority="581" stopIfTrue="1" operator="notEqual">
      <formula>AJ24</formula>
    </cfRule>
    <cfRule type="expression" dxfId="1394" priority="582" stopIfTrue="1">
      <formula>$N$7=7</formula>
    </cfRule>
  </conditionalFormatting>
  <conditionalFormatting sqref="AB32">
    <cfRule type="cellIs" dxfId="1393" priority="579" stopIfTrue="1" operator="notEqual">
      <formula>AM22</formula>
    </cfRule>
    <cfRule type="expression" dxfId="1392" priority="580" stopIfTrue="1">
      <formula>$N$7=7</formula>
    </cfRule>
  </conditionalFormatting>
  <conditionalFormatting sqref="AC32">
    <cfRule type="cellIs" dxfId="1391" priority="577" stopIfTrue="1" operator="notEqual">
      <formula>AL22</formula>
    </cfRule>
    <cfRule type="expression" dxfId="1390" priority="578" stopIfTrue="1">
      <formula>$N$7=7</formula>
    </cfRule>
  </conditionalFormatting>
  <conditionalFormatting sqref="Z34">
    <cfRule type="cellIs" dxfId="1389" priority="575" stopIfTrue="1" operator="notEqual">
      <formula>AO20</formula>
    </cfRule>
    <cfRule type="expression" dxfId="1388" priority="576" stopIfTrue="1">
      <formula>$N$7=13</formula>
    </cfRule>
  </conditionalFormatting>
  <conditionalFormatting sqref="AA34">
    <cfRule type="cellIs" dxfId="1387" priority="573" stopIfTrue="1" operator="notEqual">
      <formula>AN20</formula>
    </cfRule>
    <cfRule type="expression" dxfId="1386" priority="574" stopIfTrue="1">
      <formula>$N$7=13</formula>
    </cfRule>
  </conditionalFormatting>
  <conditionalFormatting sqref="X8">
    <cfRule type="cellIs" dxfId="1385" priority="571" stopIfTrue="1" operator="notEqual">
      <formula>O18</formula>
    </cfRule>
    <cfRule type="expression" dxfId="1384" priority="572" stopIfTrue="1">
      <formula>$N$7=6</formula>
    </cfRule>
  </conditionalFormatting>
  <conditionalFormatting sqref="Y8">
    <cfRule type="cellIs" dxfId="1383" priority="569" stopIfTrue="1" operator="notEqual">
      <formula>N18</formula>
    </cfRule>
    <cfRule type="expression" dxfId="1382" priority="570" stopIfTrue="1">
      <formula>$N$7=6</formula>
    </cfRule>
  </conditionalFormatting>
  <conditionalFormatting sqref="V10">
    <cfRule type="cellIs" dxfId="1381" priority="567" stopIfTrue="1" operator="notEqual">
      <formula>Q16</formula>
    </cfRule>
    <cfRule type="expression" dxfId="1380" priority="568" stopIfTrue="1">
      <formula>$N$7=6</formula>
    </cfRule>
  </conditionalFormatting>
  <conditionalFormatting sqref="W10">
    <cfRule type="cellIs" dxfId="1379" priority="565" stopIfTrue="1" operator="notEqual">
      <formula>P16</formula>
    </cfRule>
    <cfRule type="expression" dxfId="1378" priority="566" stopIfTrue="1">
      <formula>$N$7=6</formula>
    </cfRule>
  </conditionalFormatting>
  <conditionalFormatting sqref="T12">
    <cfRule type="cellIs" dxfId="1377" priority="563" stopIfTrue="1" operator="notEqual">
      <formula>S14</formula>
    </cfRule>
    <cfRule type="expression" dxfId="1376" priority="564" stopIfTrue="1">
      <formula>$N$7=6</formula>
    </cfRule>
  </conditionalFormatting>
  <conditionalFormatting sqref="U12">
    <cfRule type="cellIs" dxfId="1375" priority="561" stopIfTrue="1" operator="notEqual">
      <formula>R14</formula>
    </cfRule>
    <cfRule type="expression" dxfId="1374" priority="562" stopIfTrue="1">
      <formula>$N$7=6</formula>
    </cfRule>
  </conditionalFormatting>
  <conditionalFormatting sqref="R14">
    <cfRule type="cellIs" dxfId="1373" priority="559" stopIfTrue="1" operator="notEqual">
      <formula>U12</formula>
    </cfRule>
    <cfRule type="expression" dxfId="1372" priority="560" stopIfTrue="1">
      <formula>$N$7=6</formula>
    </cfRule>
  </conditionalFormatting>
  <conditionalFormatting sqref="S14">
    <cfRule type="cellIs" dxfId="1371" priority="557" stopIfTrue="1" operator="notEqual">
      <formula>T12</formula>
    </cfRule>
    <cfRule type="expression" dxfId="1370" priority="558" stopIfTrue="1">
      <formula>$N$7=6</formula>
    </cfRule>
  </conditionalFormatting>
  <conditionalFormatting sqref="P16">
    <cfRule type="cellIs" dxfId="1369" priority="555" stopIfTrue="1" operator="notEqual">
      <formula>W10</formula>
    </cfRule>
    <cfRule type="expression" dxfId="1368" priority="556" stopIfTrue="1">
      <formula>$N$7=6</formula>
    </cfRule>
  </conditionalFormatting>
  <conditionalFormatting sqref="Q16">
    <cfRule type="cellIs" dxfId="1367" priority="553" stopIfTrue="1" operator="notEqual">
      <formula>V10</formula>
    </cfRule>
    <cfRule type="expression" dxfId="1366" priority="554" stopIfTrue="1">
      <formula>$N$7=6</formula>
    </cfRule>
  </conditionalFormatting>
  <conditionalFormatting sqref="N18">
    <cfRule type="cellIs" dxfId="1365" priority="551" stopIfTrue="1" operator="notEqual">
      <formula>Y8</formula>
    </cfRule>
    <cfRule type="expression" dxfId="1364" priority="552" stopIfTrue="1">
      <formula>$N$7=6</formula>
    </cfRule>
  </conditionalFormatting>
  <conditionalFormatting sqref="O18">
    <cfRule type="cellIs" dxfId="1363" priority="549" stopIfTrue="1" operator="notEqual">
      <formula>X8</formula>
    </cfRule>
    <cfRule type="expression" dxfId="1362" priority="550" stopIfTrue="1">
      <formula>$N$7=6</formula>
    </cfRule>
  </conditionalFormatting>
  <conditionalFormatting sqref="AN22">
    <cfRule type="cellIs" dxfId="1361" priority="547" stopIfTrue="1" operator="notEqual">
      <formula>AC34</formula>
    </cfRule>
    <cfRule type="expression" dxfId="1360" priority="548" stopIfTrue="1">
      <formula>$N$7=2</formula>
    </cfRule>
  </conditionalFormatting>
  <conditionalFormatting sqref="AO22">
    <cfRule type="cellIs" dxfId="1359" priority="545" stopIfTrue="1" operator="notEqual">
      <formula>AB34</formula>
    </cfRule>
    <cfRule type="expression" dxfId="1358" priority="546" stopIfTrue="1">
      <formula>$N$7=2</formula>
    </cfRule>
  </conditionalFormatting>
  <conditionalFormatting sqref="AL24">
    <cfRule type="cellIs" dxfId="1357" priority="543" stopIfTrue="1" operator="notEqual">
      <formula>AE32</formula>
    </cfRule>
    <cfRule type="expression" dxfId="1356" priority="544" stopIfTrue="1">
      <formula>$N$7=8</formula>
    </cfRule>
  </conditionalFormatting>
  <conditionalFormatting sqref="AM24">
    <cfRule type="cellIs" dxfId="1355" priority="541" stopIfTrue="1" operator="notEqual">
      <formula>AD32</formula>
    </cfRule>
    <cfRule type="expression" dxfId="1354" priority="542" stopIfTrue="1">
      <formula>$N$7=8</formula>
    </cfRule>
  </conditionalFormatting>
  <conditionalFormatting sqref="AJ26">
    <cfRule type="cellIs" dxfId="1353" priority="539" stopIfTrue="1" operator="notEqual">
      <formula>AG30</formula>
    </cfRule>
    <cfRule type="expression" dxfId="1352" priority="540" stopIfTrue="1">
      <formula>$N$7=8</formula>
    </cfRule>
  </conditionalFormatting>
  <conditionalFormatting sqref="AK26">
    <cfRule type="cellIs" dxfId="1351" priority="537" stopIfTrue="1" operator="notEqual">
      <formula>AF30</formula>
    </cfRule>
    <cfRule type="expression" dxfId="1350" priority="538" stopIfTrue="1">
      <formula>$N$7=8</formula>
    </cfRule>
  </conditionalFormatting>
  <conditionalFormatting sqref="AF30">
    <cfRule type="cellIs" dxfId="1349" priority="535" stopIfTrue="1" operator="notEqual">
      <formula>AK26</formula>
    </cfRule>
    <cfRule type="expression" dxfId="1348" priority="536" stopIfTrue="1">
      <formula>$N$7=8</formula>
    </cfRule>
  </conditionalFormatting>
  <conditionalFormatting sqref="AG30">
    <cfRule type="cellIs" dxfId="1347" priority="533" stopIfTrue="1" operator="notEqual">
      <formula>AJ26</formula>
    </cfRule>
    <cfRule type="expression" dxfId="1346" priority="534" stopIfTrue="1">
      <formula>$N$7=8</formula>
    </cfRule>
  </conditionalFormatting>
  <conditionalFormatting sqref="AD32">
    <cfRule type="cellIs" dxfId="1345" priority="531" stopIfTrue="1" operator="notEqual">
      <formula>AM24</formula>
    </cfRule>
    <cfRule type="expression" dxfId="1344" priority="532" stopIfTrue="1">
      <formula>$N$7=8</formula>
    </cfRule>
  </conditionalFormatting>
  <conditionalFormatting sqref="AE32">
    <cfRule type="cellIs" dxfId="1343" priority="529" stopIfTrue="1" operator="notEqual">
      <formula>AL24</formula>
    </cfRule>
    <cfRule type="expression" dxfId="1342" priority="530" stopIfTrue="1">
      <formula>$N$7=8</formula>
    </cfRule>
  </conditionalFormatting>
  <conditionalFormatting sqref="AB34">
    <cfRule type="cellIs" dxfId="1341" priority="527" stopIfTrue="1" operator="notEqual">
      <formula>AO22</formula>
    </cfRule>
    <cfRule type="expression" dxfId="1340" priority="528" stopIfTrue="1">
      <formula>$N$7=2</formula>
    </cfRule>
  </conditionalFormatting>
  <conditionalFormatting sqref="AC34">
    <cfRule type="cellIs" dxfId="1339" priority="525" stopIfTrue="1" operator="notEqual">
      <formula>AN22</formula>
    </cfRule>
    <cfRule type="expression" dxfId="1338" priority="526" stopIfTrue="1">
      <formula>$N$7=2</formula>
    </cfRule>
  </conditionalFormatting>
  <conditionalFormatting sqref="Z8">
    <cfRule type="cellIs" dxfId="1337" priority="523" stopIfTrue="1" operator="notEqual">
      <formula>O20</formula>
    </cfRule>
    <cfRule type="expression" dxfId="1336" priority="524" stopIfTrue="1">
      <formula>$N$7=7</formula>
    </cfRule>
  </conditionalFormatting>
  <conditionalFormatting sqref="AA8">
    <cfRule type="cellIs" dxfId="1335" priority="521" stopIfTrue="1" operator="notEqual">
      <formula>N20</formula>
    </cfRule>
    <cfRule type="expression" dxfId="1334" priority="522" stopIfTrue="1">
      <formula>$N$7=7</formula>
    </cfRule>
  </conditionalFormatting>
  <conditionalFormatting sqref="X10">
    <cfRule type="cellIs" dxfId="1333" priority="519" stopIfTrue="1" operator="notEqual">
      <formula>Q18</formula>
    </cfRule>
    <cfRule type="expression" dxfId="1332" priority="520" stopIfTrue="1">
      <formula>$N$7=7</formula>
    </cfRule>
  </conditionalFormatting>
  <conditionalFormatting sqref="Y10">
    <cfRule type="cellIs" dxfId="1331" priority="517" stopIfTrue="1" operator="notEqual">
      <formula>P18</formula>
    </cfRule>
    <cfRule type="expression" dxfId="1330" priority="518" stopIfTrue="1">
      <formula>$N$7=7</formula>
    </cfRule>
  </conditionalFormatting>
  <conditionalFormatting sqref="V12">
    <cfRule type="cellIs" dxfId="1329" priority="515" stopIfTrue="1" operator="notEqual">
      <formula>S16</formula>
    </cfRule>
    <cfRule type="expression" dxfId="1328" priority="516" stopIfTrue="1">
      <formula>$N$7=7</formula>
    </cfRule>
  </conditionalFormatting>
  <conditionalFormatting sqref="W12">
    <cfRule type="cellIs" dxfId="1327" priority="513" stopIfTrue="1" operator="notEqual">
      <formula>R16</formula>
    </cfRule>
    <cfRule type="expression" dxfId="1326" priority="514" stopIfTrue="1">
      <formula>$N$7=7</formula>
    </cfRule>
  </conditionalFormatting>
  <conditionalFormatting sqref="R16">
    <cfRule type="cellIs" dxfId="1325" priority="511" stopIfTrue="1" operator="notEqual">
      <formula>W12</formula>
    </cfRule>
    <cfRule type="expression" dxfId="1324" priority="512" stopIfTrue="1">
      <formula>$N$7=7</formula>
    </cfRule>
  </conditionalFormatting>
  <conditionalFormatting sqref="S16">
    <cfRule type="cellIs" dxfId="1323" priority="509" stopIfTrue="1" operator="notEqual">
      <formula>V12</formula>
    </cfRule>
    <cfRule type="expression" dxfId="1322" priority="510" stopIfTrue="1">
      <formula>$N$7=7</formula>
    </cfRule>
  </conditionalFormatting>
  <conditionalFormatting sqref="P18">
    <cfRule type="cellIs" dxfId="1321" priority="507" stopIfTrue="1" operator="notEqual">
      <formula>Y10</formula>
    </cfRule>
    <cfRule type="expression" dxfId="1320" priority="508" stopIfTrue="1">
      <formula>$N$7=7</formula>
    </cfRule>
  </conditionalFormatting>
  <conditionalFormatting sqref="Q18">
    <cfRule type="cellIs" dxfId="1319" priority="505" stopIfTrue="1" operator="notEqual">
      <formula>X10</formula>
    </cfRule>
    <cfRule type="expression" dxfId="1318" priority="506" stopIfTrue="1">
      <formula>$N$7=7</formula>
    </cfRule>
  </conditionalFormatting>
  <conditionalFormatting sqref="N20">
    <cfRule type="cellIs" dxfId="1317" priority="503" stopIfTrue="1" operator="notEqual">
      <formula>AA8</formula>
    </cfRule>
    <cfRule type="expression" dxfId="1316" priority="504" stopIfTrue="1">
      <formula>$N$7=7</formula>
    </cfRule>
  </conditionalFormatting>
  <conditionalFormatting sqref="O20">
    <cfRule type="cellIs" dxfId="1315" priority="501" stopIfTrue="1" operator="notEqual">
      <formula>Z8</formula>
    </cfRule>
    <cfRule type="expression" dxfId="1314" priority="502" stopIfTrue="1">
      <formula>$N$7=7</formula>
    </cfRule>
  </conditionalFormatting>
  <conditionalFormatting sqref="AN24">
    <cfRule type="cellIs" dxfId="1313" priority="499" stopIfTrue="1" operator="notEqual">
      <formula>AE34</formula>
    </cfRule>
    <cfRule type="expression" dxfId="1312" priority="500" stopIfTrue="1">
      <formula>$N$7=4</formula>
    </cfRule>
  </conditionalFormatting>
  <conditionalFormatting sqref="AO24">
    <cfRule type="cellIs" dxfId="1311" priority="497" stopIfTrue="1" operator="notEqual">
      <formula>AD34</formula>
    </cfRule>
    <cfRule type="expression" dxfId="1310" priority="498" stopIfTrue="1">
      <formula>$N$7=4</formula>
    </cfRule>
  </conditionalFormatting>
  <conditionalFormatting sqref="AL26">
    <cfRule type="cellIs" dxfId="1309" priority="495" stopIfTrue="1" operator="notEqual">
      <formula>AG32</formula>
    </cfRule>
    <cfRule type="expression" dxfId="1308" priority="496" stopIfTrue="1">
      <formula>$N$7=9</formula>
    </cfRule>
  </conditionalFormatting>
  <conditionalFormatting sqref="AM26">
    <cfRule type="cellIs" dxfId="1307" priority="493" stopIfTrue="1" operator="notEqual">
      <formula>AF32</formula>
    </cfRule>
    <cfRule type="expression" dxfId="1306" priority="494" stopIfTrue="1">
      <formula>$N$7=9</formula>
    </cfRule>
  </conditionalFormatting>
  <conditionalFormatting sqref="AJ28">
    <cfRule type="cellIs" dxfId="1305" priority="491" stopIfTrue="1" operator="notEqual">
      <formula>AI30</formula>
    </cfRule>
    <cfRule type="expression" dxfId="1304" priority="492" stopIfTrue="1">
      <formula>$N$7=9</formula>
    </cfRule>
  </conditionalFormatting>
  <conditionalFormatting sqref="AK28">
    <cfRule type="cellIs" dxfId="1303" priority="489" stopIfTrue="1" operator="notEqual">
      <formula>AH30</formula>
    </cfRule>
    <cfRule type="expression" dxfId="1302" priority="490" stopIfTrue="1">
      <formula>$N$7=9</formula>
    </cfRule>
  </conditionalFormatting>
  <conditionalFormatting sqref="AH30">
    <cfRule type="cellIs" dxfId="1301" priority="487" stopIfTrue="1" operator="notEqual">
      <formula>AK28</formula>
    </cfRule>
    <cfRule type="expression" dxfId="1300" priority="488" stopIfTrue="1">
      <formula>$N$7=9</formula>
    </cfRule>
  </conditionalFormatting>
  <conditionalFormatting sqref="AI30">
    <cfRule type="cellIs" dxfId="1299" priority="485" stopIfTrue="1" operator="notEqual">
      <formula>AJ28</formula>
    </cfRule>
    <cfRule type="expression" dxfId="1298" priority="486" stopIfTrue="1">
      <formula>$N$7=9</formula>
    </cfRule>
  </conditionalFormatting>
  <conditionalFormatting sqref="AF32">
    <cfRule type="cellIs" dxfId="1297" priority="483" stopIfTrue="1" operator="notEqual">
      <formula>AM26</formula>
    </cfRule>
    <cfRule type="expression" dxfId="1296" priority="484" stopIfTrue="1">
      <formula>$N$7=9</formula>
    </cfRule>
  </conditionalFormatting>
  <conditionalFormatting sqref="AG32">
    <cfRule type="cellIs" dxfId="1295" priority="481" stopIfTrue="1" operator="notEqual">
      <formula>AL26</formula>
    </cfRule>
    <cfRule type="expression" dxfId="1294" priority="482" stopIfTrue="1">
      <formula>$N$7=9</formula>
    </cfRule>
  </conditionalFormatting>
  <conditionalFormatting sqref="AD34">
    <cfRule type="cellIs" dxfId="1293" priority="479" stopIfTrue="1" operator="notEqual">
      <formula>AO24</formula>
    </cfRule>
    <cfRule type="expression" dxfId="1292" priority="480" stopIfTrue="1">
      <formula>$N$7=4</formula>
    </cfRule>
  </conditionalFormatting>
  <conditionalFormatting sqref="AE34">
    <cfRule type="cellIs" dxfId="1291" priority="477" stopIfTrue="1" operator="notEqual">
      <formula>AN24</formula>
    </cfRule>
    <cfRule type="expression" dxfId="1290" priority="478" stopIfTrue="1">
      <formula>$N$7=4</formula>
    </cfRule>
  </conditionalFormatting>
  <conditionalFormatting sqref="AB8">
    <cfRule type="cellIs" dxfId="1289" priority="475" stopIfTrue="1" operator="notEqual">
      <formula>O22</formula>
    </cfRule>
    <cfRule type="expression" dxfId="1288" priority="476" stopIfTrue="1">
      <formula>$N$7=8</formula>
    </cfRule>
  </conditionalFormatting>
  <conditionalFormatting sqref="AC8">
    <cfRule type="cellIs" dxfId="1287" priority="473" stopIfTrue="1" operator="notEqual">
      <formula>N22</formula>
    </cfRule>
    <cfRule type="expression" dxfId="1286" priority="474" stopIfTrue="1">
      <formula>$N$7=8</formula>
    </cfRule>
  </conditionalFormatting>
  <conditionalFormatting sqref="N22">
    <cfRule type="cellIs" dxfId="1285" priority="471" stopIfTrue="1" operator="notEqual">
      <formula>AC8</formula>
    </cfRule>
    <cfRule type="expression" dxfId="1284" priority="472" stopIfTrue="1">
      <formula>$N$7=8</formula>
    </cfRule>
  </conditionalFormatting>
  <conditionalFormatting sqref="O22">
    <cfRule type="cellIs" dxfId="1283" priority="469" stopIfTrue="1" operator="notEqual">
      <formula>AB8</formula>
    </cfRule>
    <cfRule type="expression" dxfId="1282" priority="470" stopIfTrue="1">
      <formula>$N$7=8</formula>
    </cfRule>
  </conditionalFormatting>
  <conditionalFormatting sqref="Z10">
    <cfRule type="cellIs" dxfId="1281" priority="467" stopIfTrue="1" operator="notEqual">
      <formula>Q20</formula>
    </cfRule>
    <cfRule type="expression" dxfId="1280" priority="468" stopIfTrue="1">
      <formula>$N$7=8</formula>
    </cfRule>
  </conditionalFormatting>
  <conditionalFormatting sqref="AA10">
    <cfRule type="cellIs" dxfId="1279" priority="465" stopIfTrue="1" operator="notEqual">
      <formula>P20</formula>
    </cfRule>
    <cfRule type="expression" dxfId="1278" priority="466" stopIfTrue="1">
      <formula>$N$7=8</formula>
    </cfRule>
  </conditionalFormatting>
  <conditionalFormatting sqref="X12">
    <cfRule type="cellIs" dxfId="1277" priority="463" stopIfTrue="1" operator="notEqual">
      <formula>S18</formula>
    </cfRule>
    <cfRule type="expression" dxfId="1276" priority="464" stopIfTrue="1">
      <formula>$N$7=8</formula>
    </cfRule>
  </conditionalFormatting>
  <conditionalFormatting sqref="Y12">
    <cfRule type="cellIs" dxfId="1275" priority="461" stopIfTrue="1" operator="notEqual">
      <formula>R18</formula>
    </cfRule>
    <cfRule type="expression" dxfId="1274" priority="462" stopIfTrue="1">
      <formula>$N$7=8</formula>
    </cfRule>
  </conditionalFormatting>
  <conditionalFormatting sqref="V14">
    <cfRule type="cellIs" dxfId="1273" priority="459" stopIfTrue="1" operator="notEqual">
      <formula>U16</formula>
    </cfRule>
    <cfRule type="expression" dxfId="1272" priority="460" stopIfTrue="1">
      <formula>$N$7=8</formula>
    </cfRule>
  </conditionalFormatting>
  <conditionalFormatting sqref="W14">
    <cfRule type="cellIs" dxfId="1271" priority="457" stopIfTrue="1" operator="notEqual">
      <formula>T16</formula>
    </cfRule>
    <cfRule type="expression" dxfId="1270" priority="458" stopIfTrue="1">
      <formula>$N$7=8</formula>
    </cfRule>
  </conditionalFormatting>
  <conditionalFormatting sqref="T16">
    <cfRule type="cellIs" dxfId="1269" priority="455" stopIfTrue="1" operator="notEqual">
      <formula>W14</formula>
    </cfRule>
    <cfRule type="expression" dxfId="1268" priority="456" stopIfTrue="1">
      <formula>$N$7=8</formula>
    </cfRule>
  </conditionalFormatting>
  <conditionalFormatting sqref="U16">
    <cfRule type="cellIs" dxfId="1267" priority="453" stopIfTrue="1" operator="notEqual">
      <formula>V14</formula>
    </cfRule>
    <cfRule type="expression" dxfId="1266" priority="454" stopIfTrue="1">
      <formula>$N$7=8</formula>
    </cfRule>
  </conditionalFormatting>
  <conditionalFormatting sqref="R18">
    <cfRule type="cellIs" dxfId="1265" priority="451" stopIfTrue="1" operator="notEqual">
      <formula>Y12</formula>
    </cfRule>
    <cfRule type="expression" dxfId="1264" priority="452" stopIfTrue="1">
      <formula>$N$7=8</formula>
    </cfRule>
  </conditionalFormatting>
  <conditionalFormatting sqref="S18">
    <cfRule type="cellIs" dxfId="1263" priority="449" stopIfTrue="1" operator="notEqual">
      <formula>X12</formula>
    </cfRule>
    <cfRule type="expression" dxfId="1262" priority="450" stopIfTrue="1">
      <formula>$N$7=8</formula>
    </cfRule>
  </conditionalFormatting>
  <conditionalFormatting sqref="P20">
    <cfRule type="cellIs" dxfId="1261" priority="447" stopIfTrue="1" operator="notEqual">
      <formula>AA10</formula>
    </cfRule>
    <cfRule type="expression" dxfId="1260" priority="448" stopIfTrue="1">
      <formula>$N$7=8</formula>
    </cfRule>
  </conditionalFormatting>
  <conditionalFormatting sqref="Q20">
    <cfRule type="cellIs" dxfId="1259" priority="445" stopIfTrue="1" operator="notEqual">
      <formula>Z10</formula>
    </cfRule>
    <cfRule type="expression" dxfId="1258" priority="446" stopIfTrue="1">
      <formula>$N$7=8</formula>
    </cfRule>
  </conditionalFormatting>
  <conditionalFormatting sqref="AN26">
    <cfRule type="cellIs" dxfId="1257" priority="443" stopIfTrue="1" operator="notEqual">
      <formula>AG34</formula>
    </cfRule>
    <cfRule type="expression" dxfId="1256" priority="444" stopIfTrue="1">
      <formula>$N$7=6</formula>
    </cfRule>
  </conditionalFormatting>
  <conditionalFormatting sqref="AO26">
    <cfRule type="cellIs" dxfId="1255" priority="441" stopIfTrue="1" operator="notEqual">
      <formula>AF34</formula>
    </cfRule>
    <cfRule type="expression" dxfId="1254" priority="442" stopIfTrue="1">
      <formula>$N$7=6</formula>
    </cfRule>
  </conditionalFormatting>
  <conditionalFormatting sqref="AL28">
    <cfRule type="cellIs" dxfId="1253" priority="439" stopIfTrue="1" operator="notEqual">
      <formula>AI32</formula>
    </cfRule>
    <cfRule type="expression" dxfId="1252" priority="440" stopIfTrue="1">
      <formula>$N$7=10</formula>
    </cfRule>
  </conditionalFormatting>
  <conditionalFormatting sqref="AM28">
    <cfRule type="cellIs" dxfId="1251" priority="437" stopIfTrue="1" operator="notEqual">
      <formula>AH32</formula>
    </cfRule>
    <cfRule type="expression" dxfId="1250" priority="438" stopIfTrue="1">
      <formula>$N$7=10</formula>
    </cfRule>
  </conditionalFormatting>
  <conditionalFormatting sqref="AH32">
    <cfRule type="cellIs" dxfId="1249" priority="435" stopIfTrue="1" operator="notEqual">
      <formula>AM28</formula>
    </cfRule>
    <cfRule type="expression" dxfId="1248" priority="436" stopIfTrue="1">
      <formula>$N$7=10</formula>
    </cfRule>
  </conditionalFormatting>
  <conditionalFormatting sqref="AI32">
    <cfRule type="cellIs" dxfId="1247" priority="433" stopIfTrue="1" operator="notEqual">
      <formula>AL28</formula>
    </cfRule>
    <cfRule type="expression" dxfId="1246" priority="434" stopIfTrue="1">
      <formula>$N$7=10</formula>
    </cfRule>
  </conditionalFormatting>
  <conditionalFormatting sqref="AF34">
    <cfRule type="cellIs" dxfId="1245" priority="431" stopIfTrue="1" operator="notEqual">
      <formula>AO26</formula>
    </cfRule>
    <cfRule type="expression" dxfId="1244" priority="432" stopIfTrue="1">
      <formula>$N$7=6</formula>
    </cfRule>
  </conditionalFormatting>
  <conditionalFormatting sqref="AG34">
    <cfRule type="cellIs" dxfId="1243" priority="429" stopIfTrue="1" operator="notEqual">
      <formula>AN26</formula>
    </cfRule>
    <cfRule type="expression" dxfId="1242" priority="430" stopIfTrue="1">
      <formula>$N$7=6</formula>
    </cfRule>
  </conditionalFormatting>
  <conditionalFormatting sqref="AD8">
    <cfRule type="cellIs" dxfId="1241" priority="427" stopIfTrue="1" operator="notEqual">
      <formula>O24</formula>
    </cfRule>
    <cfRule type="expression" dxfId="1240" priority="428" stopIfTrue="1">
      <formula>$N$7=9</formula>
    </cfRule>
  </conditionalFormatting>
  <conditionalFormatting sqref="AE8">
    <cfRule type="cellIs" dxfId="1239" priority="425" stopIfTrue="1" operator="notEqual">
      <formula>N24</formula>
    </cfRule>
    <cfRule type="expression" dxfId="1238" priority="426" stopIfTrue="1">
      <formula>$N$7=9</formula>
    </cfRule>
  </conditionalFormatting>
  <conditionalFormatting sqref="AB10">
    <cfRule type="cellIs" dxfId="1237" priority="423" stopIfTrue="1" operator="notEqual">
      <formula>Q22</formula>
    </cfRule>
    <cfRule type="expression" dxfId="1236" priority="424" stopIfTrue="1">
      <formula>$N$7=9</formula>
    </cfRule>
  </conditionalFormatting>
  <conditionalFormatting sqref="AC10">
    <cfRule type="cellIs" dxfId="1235" priority="421" stopIfTrue="1" operator="notEqual">
      <formula>P22</formula>
    </cfRule>
    <cfRule type="expression" dxfId="1234" priority="422" stopIfTrue="1">
      <formula>$N$7=9</formula>
    </cfRule>
  </conditionalFormatting>
  <conditionalFormatting sqref="Z12">
    <cfRule type="cellIs" dxfId="1233" priority="419" stopIfTrue="1" operator="notEqual">
      <formula>S20</formula>
    </cfRule>
    <cfRule type="expression" dxfId="1232" priority="420" stopIfTrue="1">
      <formula>$N$7=9</formula>
    </cfRule>
  </conditionalFormatting>
  <conditionalFormatting sqref="AA12">
    <cfRule type="cellIs" dxfId="1231" priority="417" stopIfTrue="1" operator="notEqual">
      <formula>R20</formula>
    </cfRule>
    <cfRule type="expression" dxfId="1230" priority="418" stopIfTrue="1">
      <formula>$N$7=9</formula>
    </cfRule>
  </conditionalFormatting>
  <conditionalFormatting sqref="X14">
    <cfRule type="cellIs" dxfId="1229" priority="415" stopIfTrue="1" operator="notEqual">
      <formula>U18</formula>
    </cfRule>
    <cfRule type="expression" dxfId="1228" priority="416" stopIfTrue="1">
      <formula>$N$7=9</formula>
    </cfRule>
  </conditionalFormatting>
  <conditionalFormatting sqref="Y14">
    <cfRule type="cellIs" dxfId="1227" priority="413" stopIfTrue="1" operator="notEqual">
      <formula>T18</formula>
    </cfRule>
    <cfRule type="expression" dxfId="1226" priority="414" stopIfTrue="1">
      <formula>$N$7=9</formula>
    </cfRule>
  </conditionalFormatting>
  <conditionalFormatting sqref="T18">
    <cfRule type="cellIs" dxfId="1225" priority="411" stopIfTrue="1" operator="notEqual">
      <formula>Y14</formula>
    </cfRule>
    <cfRule type="expression" dxfId="1224" priority="412" stopIfTrue="1">
      <formula>$N$7=9</formula>
    </cfRule>
  </conditionalFormatting>
  <conditionalFormatting sqref="U18">
    <cfRule type="cellIs" dxfId="1223" priority="409" stopIfTrue="1" operator="notEqual">
      <formula>X14</formula>
    </cfRule>
    <cfRule type="expression" dxfId="1222" priority="410" stopIfTrue="1">
      <formula>$N$7=9</formula>
    </cfRule>
  </conditionalFormatting>
  <conditionalFormatting sqref="R20">
    <cfRule type="cellIs" dxfId="1221" priority="407" stopIfTrue="1" operator="notEqual">
      <formula>AA12</formula>
    </cfRule>
    <cfRule type="expression" dxfId="1220" priority="408" stopIfTrue="1">
      <formula>$N$7=9</formula>
    </cfRule>
  </conditionalFormatting>
  <conditionalFormatting sqref="S20">
    <cfRule type="cellIs" dxfId="1219" priority="405" stopIfTrue="1" operator="notEqual">
      <formula>Z12</formula>
    </cfRule>
    <cfRule type="expression" dxfId="1218" priority="406" stopIfTrue="1">
      <formula>$N$7=9</formula>
    </cfRule>
  </conditionalFormatting>
  <conditionalFormatting sqref="P22">
    <cfRule type="cellIs" dxfId="1217" priority="403" stopIfTrue="1" operator="notEqual">
      <formula>AC10</formula>
    </cfRule>
    <cfRule type="expression" dxfId="1216" priority="404" stopIfTrue="1">
      <formula>$N$7=9</formula>
    </cfRule>
  </conditionalFormatting>
  <conditionalFormatting sqref="Q22">
    <cfRule type="cellIs" dxfId="1215" priority="401" stopIfTrue="1" operator="notEqual">
      <formula>AB10</formula>
    </cfRule>
    <cfRule type="expression" dxfId="1214" priority="402" stopIfTrue="1">
      <formula>$N$7=9</formula>
    </cfRule>
  </conditionalFormatting>
  <conditionalFormatting sqref="N24">
    <cfRule type="cellIs" dxfId="1213" priority="399" stopIfTrue="1" operator="notEqual">
      <formula>AE8</formula>
    </cfRule>
    <cfRule type="expression" dxfId="1212" priority="400" stopIfTrue="1">
      <formula>$N$7=9</formula>
    </cfRule>
  </conditionalFormatting>
  <conditionalFormatting sqref="O24">
    <cfRule type="cellIs" dxfId="1211" priority="397" stopIfTrue="1" operator="notEqual">
      <formula>AD8</formula>
    </cfRule>
    <cfRule type="expression" dxfId="1210" priority="398" stopIfTrue="1">
      <formula>$N$7=9</formula>
    </cfRule>
  </conditionalFormatting>
  <conditionalFormatting sqref="AN28">
    <cfRule type="cellIs" dxfId="1209" priority="395" stopIfTrue="1" operator="notEqual">
      <formula>AI34</formula>
    </cfRule>
    <cfRule type="expression" dxfId="1208" priority="396" stopIfTrue="1">
      <formula>$N$7=8</formula>
    </cfRule>
  </conditionalFormatting>
  <conditionalFormatting sqref="AO28">
    <cfRule type="cellIs" dxfId="1207" priority="393" stopIfTrue="1" operator="notEqual">
      <formula>AH34</formula>
    </cfRule>
    <cfRule type="expression" dxfId="1206" priority="394" stopIfTrue="1">
      <formula>$N$7=8</formula>
    </cfRule>
  </conditionalFormatting>
  <conditionalFormatting sqref="AL30">
    <cfRule type="cellIs" dxfId="1205" priority="391" stopIfTrue="1" operator="notEqual">
      <formula>AK32</formula>
    </cfRule>
    <cfRule type="expression" dxfId="1204" priority="392" stopIfTrue="1">
      <formula>$N$7=11</formula>
    </cfRule>
  </conditionalFormatting>
  <conditionalFormatting sqref="AM30">
    <cfRule type="cellIs" dxfId="1203" priority="389" stopIfTrue="1" operator="notEqual">
      <formula>AJ32</formula>
    </cfRule>
    <cfRule type="expression" dxfId="1202" priority="390" stopIfTrue="1">
      <formula>$N$7=11</formula>
    </cfRule>
  </conditionalFormatting>
  <conditionalFormatting sqref="AJ32">
    <cfRule type="cellIs" dxfId="1201" priority="387" stopIfTrue="1" operator="notEqual">
      <formula>AM30</formula>
    </cfRule>
    <cfRule type="expression" dxfId="1200" priority="388" stopIfTrue="1">
      <formula>$N$7=11</formula>
    </cfRule>
  </conditionalFormatting>
  <conditionalFormatting sqref="AK32">
    <cfRule type="cellIs" dxfId="1199" priority="385" stopIfTrue="1" operator="notEqual">
      <formula>AL30</formula>
    </cfRule>
    <cfRule type="expression" dxfId="1198" priority="386" stopIfTrue="1">
      <formula>$N$7=11</formula>
    </cfRule>
  </conditionalFormatting>
  <conditionalFormatting sqref="AH34">
    <cfRule type="cellIs" dxfId="1197" priority="383" stopIfTrue="1" operator="notEqual">
      <formula>AO28</formula>
    </cfRule>
    <cfRule type="expression" dxfId="1196" priority="384" stopIfTrue="1">
      <formula>$N$7=8</formula>
    </cfRule>
  </conditionalFormatting>
  <conditionalFormatting sqref="AI34">
    <cfRule type="cellIs" dxfId="1195" priority="381" stopIfTrue="1" operator="notEqual">
      <formula>AN28</formula>
    </cfRule>
    <cfRule type="expression" dxfId="1194" priority="382" stopIfTrue="1">
      <formula>$N$7=8</formula>
    </cfRule>
  </conditionalFormatting>
  <conditionalFormatting sqref="AF8">
    <cfRule type="cellIs" dxfId="1193" priority="379" stopIfTrue="1" operator="notEqual">
      <formula>O26</formula>
    </cfRule>
    <cfRule type="expression" dxfId="1192" priority="380" stopIfTrue="1">
      <formula>$N$7=10</formula>
    </cfRule>
  </conditionalFormatting>
  <conditionalFormatting sqref="AG8">
    <cfRule type="cellIs" dxfId="1191" priority="377" stopIfTrue="1" operator="notEqual">
      <formula>N26</formula>
    </cfRule>
    <cfRule type="expression" dxfId="1190" priority="378" stopIfTrue="1">
      <formula>$N$7=10</formula>
    </cfRule>
  </conditionalFormatting>
  <conditionalFormatting sqref="N26">
    <cfRule type="cellIs" dxfId="1189" priority="375" stopIfTrue="1" operator="notEqual">
      <formula>AG8</formula>
    </cfRule>
    <cfRule type="expression" dxfId="1188" priority="376" stopIfTrue="1">
      <formula>$N$7=10</formula>
    </cfRule>
  </conditionalFormatting>
  <conditionalFormatting sqref="O26">
    <cfRule type="cellIs" dxfId="1187" priority="373" stopIfTrue="1" operator="notEqual">
      <formula>AF8</formula>
    </cfRule>
    <cfRule type="expression" dxfId="1186" priority="374" stopIfTrue="1">
      <formula>$N$7=10</formula>
    </cfRule>
  </conditionalFormatting>
  <conditionalFormatting sqref="AD10">
    <cfRule type="cellIs" dxfId="1185" priority="371" stopIfTrue="1" operator="notEqual">
      <formula>Q24</formula>
    </cfRule>
    <cfRule type="expression" dxfId="1184" priority="372" stopIfTrue="1">
      <formula>$N$7=10</formula>
    </cfRule>
  </conditionalFormatting>
  <conditionalFormatting sqref="AE10">
    <cfRule type="cellIs" dxfId="1183" priority="369" stopIfTrue="1" operator="notEqual">
      <formula>P24</formula>
    </cfRule>
    <cfRule type="expression" dxfId="1182" priority="370" stopIfTrue="1">
      <formula>$N$7=10</formula>
    </cfRule>
  </conditionalFormatting>
  <conditionalFormatting sqref="AB12">
    <cfRule type="cellIs" dxfId="1181" priority="367" stopIfTrue="1" operator="notEqual">
      <formula>S22</formula>
    </cfRule>
    <cfRule type="expression" dxfId="1180" priority="368" stopIfTrue="1">
      <formula>$N$7=10</formula>
    </cfRule>
  </conditionalFormatting>
  <conditionalFormatting sqref="AC12">
    <cfRule type="cellIs" dxfId="1179" priority="365" stopIfTrue="1" operator="notEqual">
      <formula>R22</formula>
    </cfRule>
    <cfRule type="expression" dxfId="1178" priority="366" stopIfTrue="1">
      <formula>$N$7=10</formula>
    </cfRule>
  </conditionalFormatting>
  <conditionalFormatting sqref="Z14">
    <cfRule type="cellIs" dxfId="1177" priority="363" stopIfTrue="1" operator="notEqual">
      <formula>U20</formula>
    </cfRule>
    <cfRule type="expression" dxfId="1176" priority="364" stopIfTrue="1">
      <formula>$N$7=10</formula>
    </cfRule>
  </conditionalFormatting>
  <conditionalFormatting sqref="AA14">
    <cfRule type="cellIs" dxfId="1175" priority="361" stopIfTrue="1" operator="notEqual">
      <formula>T20</formula>
    </cfRule>
    <cfRule type="expression" dxfId="1174" priority="362" stopIfTrue="1">
      <formula>$N$7=10</formula>
    </cfRule>
  </conditionalFormatting>
  <conditionalFormatting sqref="X16">
    <cfRule type="cellIs" dxfId="1173" priority="359" stopIfTrue="1" operator="notEqual">
      <formula>W18</formula>
    </cfRule>
    <cfRule type="expression" dxfId="1172" priority="360" stopIfTrue="1">
      <formula>$N$7=10</formula>
    </cfRule>
  </conditionalFormatting>
  <conditionalFormatting sqref="Y16">
    <cfRule type="cellIs" dxfId="1171" priority="357" stopIfTrue="1" operator="notEqual">
      <formula>V18</formula>
    </cfRule>
    <cfRule type="expression" dxfId="1170" priority="358" stopIfTrue="1">
      <formula>$N$7=10</formula>
    </cfRule>
  </conditionalFormatting>
  <conditionalFormatting sqref="P24">
    <cfRule type="cellIs" dxfId="1169" priority="355" stopIfTrue="1" operator="notEqual">
      <formula>AE10</formula>
    </cfRule>
    <cfRule type="expression" dxfId="1168" priority="356" stopIfTrue="1">
      <formula>$N$7=10</formula>
    </cfRule>
  </conditionalFormatting>
  <conditionalFormatting sqref="Q24">
    <cfRule type="cellIs" dxfId="1167" priority="353" stopIfTrue="1" operator="notEqual">
      <formula>AD10</formula>
    </cfRule>
    <cfRule type="expression" dxfId="1166" priority="354" stopIfTrue="1">
      <formula>$N$7=10</formula>
    </cfRule>
  </conditionalFormatting>
  <conditionalFormatting sqref="R22">
    <cfRule type="cellIs" dxfId="1165" priority="351" stopIfTrue="1" operator="notEqual">
      <formula>AC12</formula>
    </cfRule>
    <cfRule type="expression" dxfId="1164" priority="352" stopIfTrue="1">
      <formula>$N$7=10</formula>
    </cfRule>
  </conditionalFormatting>
  <conditionalFormatting sqref="S22">
    <cfRule type="cellIs" dxfId="1163" priority="349" stopIfTrue="1" operator="notEqual">
      <formula>AB12</formula>
    </cfRule>
    <cfRule type="expression" dxfId="1162" priority="350" stopIfTrue="1">
      <formula>$N$7=10</formula>
    </cfRule>
  </conditionalFormatting>
  <conditionalFormatting sqref="T20">
    <cfRule type="cellIs" dxfId="1161" priority="347" stopIfTrue="1" operator="notEqual">
      <formula>AA14</formula>
    </cfRule>
    <cfRule type="expression" dxfId="1160" priority="348" stopIfTrue="1">
      <formula>$N$7=10</formula>
    </cfRule>
  </conditionalFormatting>
  <conditionalFormatting sqref="U20">
    <cfRule type="cellIs" dxfId="1159" priority="345" stopIfTrue="1" operator="notEqual">
      <formula>Z14</formula>
    </cfRule>
    <cfRule type="expression" dxfId="1158" priority="346" stopIfTrue="1">
      <formula>$N$7=10</formula>
    </cfRule>
  </conditionalFormatting>
  <conditionalFormatting sqref="V18">
    <cfRule type="cellIs" dxfId="1157" priority="343" stopIfTrue="1" operator="notEqual">
      <formula>Y16</formula>
    </cfRule>
    <cfRule type="expression" dxfId="1156" priority="344" stopIfTrue="1">
      <formula>$N$7=10</formula>
    </cfRule>
  </conditionalFormatting>
  <conditionalFormatting sqref="W18">
    <cfRule type="cellIs" dxfId="1155" priority="341" stopIfTrue="1" operator="notEqual">
      <formula>X16</formula>
    </cfRule>
    <cfRule type="expression" dxfId="1154" priority="342" stopIfTrue="1">
      <formula>$N$7=10</formula>
    </cfRule>
  </conditionalFormatting>
  <conditionalFormatting sqref="AN30">
    <cfRule type="cellIs" dxfId="1153" priority="339" stopIfTrue="1" operator="notEqual">
      <formula>AK34</formula>
    </cfRule>
    <cfRule type="expression" dxfId="1152" priority="340" stopIfTrue="1">
      <formula>$N$7=10</formula>
    </cfRule>
  </conditionalFormatting>
  <conditionalFormatting sqref="AO30">
    <cfRule type="cellIs" dxfId="1151" priority="337" stopIfTrue="1" operator="notEqual">
      <formula>AJ34</formula>
    </cfRule>
    <cfRule type="expression" dxfId="1150" priority="338" stopIfTrue="1">
      <formula>$N$7=10</formula>
    </cfRule>
  </conditionalFormatting>
  <conditionalFormatting sqref="AJ34">
    <cfRule type="cellIs" dxfId="1149" priority="335" stopIfTrue="1" operator="notEqual">
      <formula>AO30</formula>
    </cfRule>
    <cfRule type="expression" dxfId="1148" priority="336" stopIfTrue="1">
      <formula>$N$7=10</formula>
    </cfRule>
  </conditionalFormatting>
  <conditionalFormatting sqref="AK34">
    <cfRule type="cellIs" dxfId="1147" priority="333" stopIfTrue="1" operator="notEqual">
      <formula>AN30</formula>
    </cfRule>
    <cfRule type="expression" dxfId="1146" priority="334" stopIfTrue="1">
      <formula>$N$7=10</formula>
    </cfRule>
  </conditionalFormatting>
  <conditionalFormatting sqref="AI8">
    <cfRule type="cellIs" dxfId="1145" priority="331" stopIfTrue="1" operator="notEqual">
      <formula>N28</formula>
    </cfRule>
    <cfRule type="expression" dxfId="1144" priority="332" stopIfTrue="1">
      <formula>$N$7=11</formula>
    </cfRule>
  </conditionalFormatting>
  <conditionalFormatting sqref="AF10">
    <cfRule type="cellIs" dxfId="1143" priority="329" stopIfTrue="1" operator="notEqual">
      <formula>Q26</formula>
    </cfRule>
    <cfRule type="expression" dxfId="1142" priority="330" stopIfTrue="1">
      <formula>$N$7=11</formula>
    </cfRule>
  </conditionalFormatting>
  <conditionalFormatting sqref="AG10">
    <cfRule type="cellIs" dxfId="1141" priority="327" stopIfTrue="1" operator="notEqual">
      <formula>P26</formula>
    </cfRule>
    <cfRule type="expression" dxfId="1140" priority="328" stopIfTrue="1">
      <formula>$N$7=11</formula>
    </cfRule>
  </conditionalFormatting>
  <conditionalFormatting sqref="AD12">
    <cfRule type="cellIs" dxfId="1139" priority="325" stopIfTrue="1" operator="notEqual">
      <formula>S24</formula>
    </cfRule>
    <cfRule type="expression" dxfId="1138" priority="326" stopIfTrue="1">
      <formula>$N$7=11</formula>
    </cfRule>
  </conditionalFormatting>
  <conditionalFormatting sqref="AE12">
    <cfRule type="cellIs" dxfId="1137" priority="323" stopIfTrue="1" operator="notEqual">
      <formula>R24</formula>
    </cfRule>
    <cfRule type="expression" dxfId="1136" priority="324" stopIfTrue="1">
      <formula>$N$7=11</formula>
    </cfRule>
  </conditionalFormatting>
  <conditionalFormatting sqref="AB14">
    <cfRule type="cellIs" dxfId="1135" priority="321" stopIfTrue="1" operator="notEqual">
      <formula>U22</formula>
    </cfRule>
    <cfRule type="expression" dxfId="1134" priority="322" stopIfTrue="1">
      <formula>$N$7=11</formula>
    </cfRule>
  </conditionalFormatting>
  <conditionalFormatting sqref="AC14">
    <cfRule type="cellIs" dxfId="1133" priority="319" stopIfTrue="1" operator="notEqual">
      <formula>T22</formula>
    </cfRule>
    <cfRule type="expression" dxfId="1132" priority="320" stopIfTrue="1">
      <formula>$N$7=11</formula>
    </cfRule>
  </conditionalFormatting>
  <conditionalFormatting sqref="Z16">
    <cfRule type="cellIs" dxfId="1131" priority="317" stopIfTrue="1" operator="notEqual">
      <formula>W20</formula>
    </cfRule>
    <cfRule type="expression" dxfId="1130" priority="318" stopIfTrue="1">
      <formula>$N$7=11</formula>
    </cfRule>
  </conditionalFormatting>
  <conditionalFormatting sqref="AA16">
    <cfRule type="cellIs" dxfId="1129" priority="315" stopIfTrue="1" operator="notEqual">
      <formula>V20</formula>
    </cfRule>
    <cfRule type="expression" dxfId="1128" priority="316" stopIfTrue="1">
      <formula>$N$7=11</formula>
    </cfRule>
  </conditionalFormatting>
  <conditionalFormatting sqref="P26">
    <cfRule type="cellIs" dxfId="1127" priority="313" stopIfTrue="1" operator="notEqual">
      <formula>AG10</formula>
    </cfRule>
    <cfRule type="expression" dxfId="1126" priority="314" stopIfTrue="1">
      <formula>$N$7=11</formula>
    </cfRule>
  </conditionalFormatting>
  <conditionalFormatting sqref="Q26">
    <cfRule type="cellIs" dxfId="1125" priority="311" stopIfTrue="1" operator="notEqual">
      <formula>AF10</formula>
    </cfRule>
    <cfRule type="expression" dxfId="1124" priority="312" stopIfTrue="1">
      <formula>$N$7=11</formula>
    </cfRule>
  </conditionalFormatting>
  <conditionalFormatting sqref="R24">
    <cfRule type="cellIs" dxfId="1123" priority="309" stopIfTrue="1" operator="notEqual">
      <formula>AE12</formula>
    </cfRule>
    <cfRule type="expression" dxfId="1122" priority="310" stopIfTrue="1">
      <formula>$N$7=11</formula>
    </cfRule>
  </conditionalFormatting>
  <conditionalFormatting sqref="S24">
    <cfRule type="cellIs" dxfId="1121" priority="307" stopIfTrue="1" operator="notEqual">
      <formula>AD12</formula>
    </cfRule>
    <cfRule type="expression" dxfId="1120" priority="308" stopIfTrue="1">
      <formula>$N$7=11</formula>
    </cfRule>
  </conditionalFormatting>
  <conditionalFormatting sqref="T22">
    <cfRule type="cellIs" dxfId="1119" priority="305" stopIfTrue="1" operator="notEqual">
      <formula>AC14</formula>
    </cfRule>
    <cfRule type="expression" dxfId="1118" priority="306" stopIfTrue="1">
      <formula>$N$7=11</formula>
    </cfRule>
  </conditionalFormatting>
  <conditionalFormatting sqref="U22">
    <cfRule type="cellIs" dxfId="1117" priority="303" stopIfTrue="1" operator="notEqual">
      <formula>AB14</formula>
    </cfRule>
    <cfRule type="expression" dxfId="1116" priority="304" stopIfTrue="1">
      <formula>$N$7=11</formula>
    </cfRule>
  </conditionalFormatting>
  <conditionalFormatting sqref="V20">
    <cfRule type="cellIs" dxfId="1115" priority="301" stopIfTrue="1" operator="notEqual">
      <formula>AA16</formula>
    </cfRule>
    <cfRule type="expression" dxfId="1114" priority="302" stopIfTrue="1">
      <formula>$N$7=11</formula>
    </cfRule>
  </conditionalFormatting>
  <conditionalFormatting sqref="W20">
    <cfRule type="cellIs" dxfId="1113" priority="299" stopIfTrue="1" operator="notEqual">
      <formula>Z16</formula>
    </cfRule>
    <cfRule type="expression" dxfId="1112" priority="300" stopIfTrue="1">
      <formula>$N$7=11</formula>
    </cfRule>
  </conditionalFormatting>
  <conditionalFormatting sqref="AN32">
    <cfRule type="cellIs" dxfId="1111" priority="297" stopIfTrue="1" operator="notEqual">
      <formula>AM34</formula>
    </cfRule>
    <cfRule type="expression" dxfId="1110" priority="298" stopIfTrue="1">
      <formula>$N$7=12</formula>
    </cfRule>
  </conditionalFormatting>
  <conditionalFormatting sqref="AO32">
    <cfRule type="cellIs" dxfId="1109" priority="295" stopIfTrue="1" operator="notEqual">
      <formula>AL34</formula>
    </cfRule>
    <cfRule type="expression" dxfId="1108" priority="296" stopIfTrue="1">
      <formula>$N$7=12</formula>
    </cfRule>
  </conditionalFormatting>
  <conditionalFormatting sqref="AL34">
    <cfRule type="cellIs" dxfId="1107" priority="293" stopIfTrue="1" operator="notEqual">
      <formula>AO32</formula>
    </cfRule>
    <cfRule type="expression" dxfId="1106" priority="294" stopIfTrue="1">
      <formula>$N$7=12</formula>
    </cfRule>
  </conditionalFormatting>
  <conditionalFormatting sqref="AM34">
    <cfRule type="cellIs" dxfId="1105" priority="291" stopIfTrue="1" operator="notEqual">
      <formula>AN32</formula>
    </cfRule>
    <cfRule type="expression" dxfId="1104" priority="292" stopIfTrue="1">
      <formula>$N$7=12</formula>
    </cfRule>
  </conditionalFormatting>
  <conditionalFormatting sqref="AJ8">
    <cfRule type="cellIs" dxfId="1103" priority="289" stopIfTrue="1" operator="notEqual">
      <formula>O30</formula>
    </cfRule>
    <cfRule type="expression" dxfId="1102" priority="290" stopIfTrue="1">
      <formula>$N$7=12</formula>
    </cfRule>
  </conditionalFormatting>
  <conditionalFormatting sqref="AK8">
    <cfRule type="cellIs" dxfId="1101" priority="287" stopIfTrue="1" operator="notEqual">
      <formula>N30</formula>
    </cfRule>
    <cfRule type="expression" dxfId="1100" priority="288" stopIfTrue="1">
      <formula>$N$7=12</formula>
    </cfRule>
  </conditionalFormatting>
  <conditionalFormatting sqref="N30">
    <cfRule type="cellIs" dxfId="1099" priority="285" stopIfTrue="1" operator="notEqual">
      <formula>AK8</formula>
    </cfRule>
    <cfRule type="expression" dxfId="1098" priority="286" stopIfTrue="1">
      <formula>$N$7=12</formula>
    </cfRule>
  </conditionalFormatting>
  <conditionalFormatting sqref="O30">
    <cfRule type="cellIs" dxfId="1097" priority="283" stopIfTrue="1" operator="notEqual">
      <formula>AJ8</formula>
    </cfRule>
    <cfRule type="expression" dxfId="1096" priority="284" stopIfTrue="1">
      <formula>$N$7=12</formula>
    </cfRule>
  </conditionalFormatting>
  <conditionalFormatting sqref="AF12">
    <cfRule type="cellIs" dxfId="1095" priority="281" stopIfTrue="1" operator="notEqual">
      <formula>S26</formula>
    </cfRule>
    <cfRule type="expression" dxfId="1094" priority="282" stopIfTrue="1">
      <formula>$N$7=12</formula>
    </cfRule>
  </conditionalFormatting>
  <conditionalFormatting sqref="AG12">
    <cfRule type="cellIs" dxfId="1093" priority="279" stopIfTrue="1" operator="notEqual">
      <formula>R26</formula>
    </cfRule>
    <cfRule type="expression" dxfId="1092" priority="280" stopIfTrue="1">
      <formula>$N$7=12</formula>
    </cfRule>
  </conditionalFormatting>
  <conditionalFormatting sqref="AD14">
    <cfRule type="cellIs" dxfId="1091" priority="277" stopIfTrue="1" operator="notEqual">
      <formula>U24</formula>
    </cfRule>
    <cfRule type="expression" dxfId="1090" priority="278" stopIfTrue="1">
      <formula>$N$7=12</formula>
    </cfRule>
  </conditionalFormatting>
  <conditionalFormatting sqref="AE14">
    <cfRule type="cellIs" dxfId="1089" priority="275" stopIfTrue="1" operator="notEqual">
      <formula>T24</formula>
    </cfRule>
    <cfRule type="expression" dxfId="1088" priority="276" stopIfTrue="1">
      <formula>$N$7=12</formula>
    </cfRule>
  </conditionalFormatting>
  <conditionalFormatting sqref="AB16">
    <cfRule type="cellIs" dxfId="1087" priority="273" stopIfTrue="1" operator="notEqual">
      <formula>W22</formula>
    </cfRule>
    <cfRule type="expression" dxfId="1086" priority="274" stopIfTrue="1">
      <formula>$N$7=12</formula>
    </cfRule>
  </conditionalFormatting>
  <conditionalFormatting sqref="AC16">
    <cfRule type="cellIs" dxfId="1085" priority="271" stopIfTrue="1" operator="notEqual">
      <formula>V22</formula>
    </cfRule>
    <cfRule type="expression" dxfId="1084" priority="272" stopIfTrue="1">
      <formula>$N$7=12</formula>
    </cfRule>
  </conditionalFormatting>
  <conditionalFormatting sqref="Z18">
    <cfRule type="cellIs" dxfId="1083" priority="269" stopIfTrue="1" operator="notEqual">
      <formula>Y20</formula>
    </cfRule>
    <cfRule type="expression" dxfId="1082" priority="270" stopIfTrue="1">
      <formula>$N$7=12</formula>
    </cfRule>
  </conditionalFormatting>
  <conditionalFormatting sqref="AA18">
    <cfRule type="cellIs" dxfId="1081" priority="267" stopIfTrue="1" operator="notEqual">
      <formula>X20</formula>
    </cfRule>
    <cfRule type="expression" dxfId="1080" priority="268" stopIfTrue="1">
      <formula>$N$7=12</formula>
    </cfRule>
  </conditionalFormatting>
  <conditionalFormatting sqref="X20">
    <cfRule type="cellIs" dxfId="1079" priority="265" stopIfTrue="1" operator="notEqual">
      <formula>AA18</formula>
    </cfRule>
    <cfRule type="expression" dxfId="1078" priority="266" stopIfTrue="1">
      <formula>$N$7=12</formula>
    </cfRule>
  </conditionalFormatting>
  <conditionalFormatting sqref="Y20">
    <cfRule type="cellIs" dxfId="1077" priority="263" stopIfTrue="1" operator="notEqual">
      <formula>Z18</formula>
    </cfRule>
    <cfRule type="expression" dxfId="1076" priority="264" stopIfTrue="1">
      <formula>$N$7=12</formula>
    </cfRule>
  </conditionalFormatting>
  <conditionalFormatting sqref="V22">
    <cfRule type="cellIs" dxfId="1075" priority="261" stopIfTrue="1" operator="notEqual">
      <formula>AC16</formula>
    </cfRule>
    <cfRule type="expression" dxfId="1074" priority="262" stopIfTrue="1">
      <formula>$N$7=12</formula>
    </cfRule>
  </conditionalFormatting>
  <conditionalFormatting sqref="W22">
    <cfRule type="cellIs" dxfId="1073" priority="259" stopIfTrue="1" operator="notEqual">
      <formula>AB16</formula>
    </cfRule>
    <cfRule type="expression" dxfId="1072" priority="260" stopIfTrue="1">
      <formula>$N$7=12</formula>
    </cfRule>
  </conditionalFormatting>
  <conditionalFormatting sqref="T24">
    <cfRule type="cellIs" dxfId="1071" priority="257" stopIfTrue="1" operator="notEqual">
      <formula>AE14</formula>
    </cfRule>
    <cfRule type="expression" dxfId="1070" priority="258" stopIfTrue="1">
      <formula>$N$7=12</formula>
    </cfRule>
  </conditionalFormatting>
  <conditionalFormatting sqref="U24">
    <cfRule type="cellIs" dxfId="1069" priority="255" stopIfTrue="1" operator="notEqual">
      <formula>AD14</formula>
    </cfRule>
    <cfRule type="expression" dxfId="1068" priority="256" stopIfTrue="1">
      <formula>$N$7=12</formula>
    </cfRule>
  </conditionalFormatting>
  <conditionalFormatting sqref="R26">
    <cfRule type="cellIs" dxfId="1067" priority="253" stopIfTrue="1" operator="notEqual">
      <formula>AG12</formula>
    </cfRule>
    <cfRule type="expression" dxfId="1066" priority="254" stopIfTrue="1">
      <formula>$N$7=12</formula>
    </cfRule>
  </conditionalFormatting>
  <conditionalFormatting sqref="S26">
    <cfRule type="cellIs" dxfId="1065" priority="251" stopIfTrue="1" operator="notEqual">
      <formula>AF12</formula>
    </cfRule>
    <cfRule type="expression" dxfId="1064" priority="252" stopIfTrue="1">
      <formula>$N$7=12</formula>
    </cfRule>
  </conditionalFormatting>
  <conditionalFormatting sqref="AL8">
    <cfRule type="cellIs" dxfId="1063" priority="249" stopIfTrue="1" operator="notEqual">
      <formula>O32</formula>
    </cfRule>
    <cfRule type="expression" dxfId="1062" priority="250" stopIfTrue="1">
      <formula>$N$7=13</formula>
    </cfRule>
  </conditionalFormatting>
  <conditionalFormatting sqref="AM8">
    <cfRule type="cellIs" dxfId="1061" priority="247" stopIfTrue="1" operator="notEqual">
      <formula>N32</formula>
    </cfRule>
    <cfRule type="expression" dxfId="1060" priority="248" stopIfTrue="1">
      <formula>$N$7=13</formula>
    </cfRule>
  </conditionalFormatting>
  <conditionalFormatting sqref="N32">
    <cfRule type="cellIs" dxfId="1059" priority="245" stopIfTrue="1" operator="notEqual">
      <formula>AM8</formula>
    </cfRule>
    <cfRule type="expression" dxfId="1058" priority="246" stopIfTrue="1">
      <formula>$N$7=13</formula>
    </cfRule>
  </conditionalFormatting>
  <conditionalFormatting sqref="O32">
    <cfRule type="cellIs" dxfId="1057" priority="243" stopIfTrue="1" operator="notEqual">
      <formula>AL8</formula>
    </cfRule>
    <cfRule type="expression" dxfId="1056" priority="244" stopIfTrue="1">
      <formula>$N$7=13</formula>
    </cfRule>
  </conditionalFormatting>
  <conditionalFormatting sqref="AJ10">
    <cfRule type="cellIs" dxfId="1055" priority="241" stopIfTrue="1" operator="notEqual">
      <formula>Q30</formula>
    </cfRule>
    <cfRule type="expression" dxfId="1054" priority="242" stopIfTrue="1">
      <formula>$N$7=13</formula>
    </cfRule>
  </conditionalFormatting>
  <conditionalFormatting sqref="AK10">
    <cfRule type="cellIs" dxfId="1053" priority="239" stopIfTrue="1" operator="notEqual">
      <formula>P30</formula>
    </cfRule>
    <cfRule type="expression" dxfId="1052" priority="240" stopIfTrue="1">
      <formula>$N$7=13</formula>
    </cfRule>
  </conditionalFormatting>
  <conditionalFormatting sqref="AH12">
    <cfRule type="cellIs" dxfId="1051" priority="237" stopIfTrue="1" operator="notEqual">
      <formula>S28</formula>
    </cfRule>
    <cfRule type="expression" dxfId="1050" priority="238" stopIfTrue="1">
      <formula>$N$7=13</formula>
    </cfRule>
  </conditionalFormatting>
  <conditionalFormatting sqref="AI12">
    <cfRule type="cellIs" dxfId="1049" priority="235" stopIfTrue="1" operator="notEqual">
      <formula>R28</formula>
    </cfRule>
    <cfRule type="expression" dxfId="1048" priority="236" stopIfTrue="1">
      <formula>$N$7=13</formula>
    </cfRule>
  </conditionalFormatting>
  <conditionalFormatting sqref="AF14">
    <cfRule type="cellIs" dxfId="1047" priority="233" stopIfTrue="1" operator="notEqual">
      <formula>U26</formula>
    </cfRule>
    <cfRule type="expression" dxfId="1046" priority="234" stopIfTrue="1">
      <formula>$N$7=13</formula>
    </cfRule>
  </conditionalFormatting>
  <conditionalFormatting sqref="AG14">
    <cfRule type="cellIs" dxfId="1045" priority="231" stopIfTrue="1" operator="notEqual">
      <formula>T26</formula>
    </cfRule>
    <cfRule type="expression" dxfId="1044" priority="232" stopIfTrue="1">
      <formula>$N$7=13</formula>
    </cfRule>
  </conditionalFormatting>
  <conditionalFormatting sqref="AD16">
    <cfRule type="cellIs" dxfId="1043" priority="229" stopIfTrue="1" operator="notEqual">
      <formula>W24</formula>
    </cfRule>
    <cfRule type="expression" dxfId="1042" priority="230" stopIfTrue="1">
      <formula>$N$7=13</formula>
    </cfRule>
  </conditionalFormatting>
  <conditionalFormatting sqref="AE16">
    <cfRule type="cellIs" dxfId="1041" priority="227" stopIfTrue="1" operator="notEqual">
      <formula>V24</formula>
    </cfRule>
    <cfRule type="expression" dxfId="1040" priority="228" stopIfTrue="1">
      <formula>$N$7=13</formula>
    </cfRule>
  </conditionalFormatting>
  <conditionalFormatting sqref="AB18">
    <cfRule type="cellIs" dxfId="1039" priority="225" stopIfTrue="1" operator="notEqual">
      <formula>Y22</formula>
    </cfRule>
    <cfRule type="expression" dxfId="1038" priority="226" stopIfTrue="1">
      <formula>$N$7=13</formula>
    </cfRule>
  </conditionalFormatting>
  <conditionalFormatting sqref="AC18">
    <cfRule type="cellIs" dxfId="1037" priority="223" stopIfTrue="1" operator="notEqual">
      <formula>X22</formula>
    </cfRule>
    <cfRule type="expression" dxfId="1036" priority="224" stopIfTrue="1">
      <formula>$N$7=13</formula>
    </cfRule>
  </conditionalFormatting>
  <conditionalFormatting sqref="X22">
    <cfRule type="cellIs" dxfId="1035" priority="221" stopIfTrue="1" operator="notEqual">
      <formula>AC18</formula>
    </cfRule>
    <cfRule type="expression" dxfId="1034" priority="222" stopIfTrue="1">
      <formula>$N$7=13</formula>
    </cfRule>
  </conditionalFormatting>
  <conditionalFormatting sqref="Y22">
    <cfRule type="cellIs" dxfId="1033" priority="219" stopIfTrue="1" operator="notEqual">
      <formula>AB18</formula>
    </cfRule>
    <cfRule type="expression" dxfId="1032" priority="220" stopIfTrue="1">
      <formula>$N$7=13</formula>
    </cfRule>
  </conditionalFormatting>
  <conditionalFormatting sqref="V24">
    <cfRule type="cellIs" dxfId="1031" priority="217" stopIfTrue="1" operator="notEqual">
      <formula>AE16</formula>
    </cfRule>
    <cfRule type="expression" dxfId="1030" priority="218" stopIfTrue="1">
      <formula>$N$7=13</formula>
    </cfRule>
  </conditionalFormatting>
  <conditionalFormatting sqref="W24">
    <cfRule type="cellIs" dxfId="1029" priority="215" stopIfTrue="1" operator="notEqual">
      <formula>AD16</formula>
    </cfRule>
    <cfRule type="expression" dxfId="1028" priority="216" stopIfTrue="1">
      <formula>$N$7=13</formula>
    </cfRule>
  </conditionalFormatting>
  <conditionalFormatting sqref="T26">
    <cfRule type="cellIs" dxfId="1027" priority="213" stopIfTrue="1" operator="notEqual">
      <formula>AG14</formula>
    </cfRule>
    <cfRule type="expression" dxfId="1026" priority="214" stopIfTrue="1">
      <formula>$N$7=13</formula>
    </cfRule>
  </conditionalFormatting>
  <conditionalFormatting sqref="U26">
    <cfRule type="cellIs" dxfId="1025" priority="211" stopIfTrue="1" operator="notEqual">
      <formula>AF14</formula>
    </cfRule>
    <cfRule type="expression" dxfId="1024" priority="212" stopIfTrue="1">
      <formula>$N$7=13</formula>
    </cfRule>
  </conditionalFormatting>
  <conditionalFormatting sqref="R28">
    <cfRule type="cellIs" dxfId="1023" priority="209" stopIfTrue="1" operator="notEqual">
      <formula>AI12</formula>
    </cfRule>
    <cfRule type="expression" dxfId="1022" priority="210" stopIfTrue="1">
      <formula>$N$7=13</formula>
    </cfRule>
  </conditionalFormatting>
  <conditionalFormatting sqref="S28">
    <cfRule type="cellIs" dxfId="1021" priority="207" stopIfTrue="1" operator="notEqual">
      <formula>AH12</formula>
    </cfRule>
    <cfRule type="expression" dxfId="1020" priority="208" stopIfTrue="1">
      <formula>$N$7=13</formula>
    </cfRule>
  </conditionalFormatting>
  <conditionalFormatting sqref="P30">
    <cfRule type="cellIs" dxfId="1019" priority="205" stopIfTrue="1" operator="notEqual">
      <formula>AK10</formula>
    </cfRule>
    <cfRule type="expression" dxfId="1018" priority="206" stopIfTrue="1">
      <formula>$N$7=13</formula>
    </cfRule>
  </conditionalFormatting>
  <conditionalFormatting sqref="Q30">
    <cfRule type="cellIs" dxfId="1017" priority="203" stopIfTrue="1" operator="notEqual">
      <formula>AJ10</formula>
    </cfRule>
    <cfRule type="expression" dxfId="1016" priority="204" stopIfTrue="1">
      <formula>$N$7=13</formula>
    </cfRule>
  </conditionalFormatting>
  <conditionalFormatting sqref="AN8">
    <cfRule type="cellIs" dxfId="1015" priority="201" stopIfTrue="1" operator="notEqual">
      <formula>O34</formula>
    </cfRule>
    <cfRule type="expression" dxfId="1014" priority="202" stopIfTrue="1">
      <formula>$N$7=1</formula>
    </cfRule>
  </conditionalFormatting>
  <conditionalFormatting sqref="AO8">
    <cfRule type="cellIs" dxfId="1013" priority="199" stopIfTrue="1" operator="notEqual">
      <formula>N34</formula>
    </cfRule>
    <cfRule type="expression" dxfId="1012" priority="200" stopIfTrue="1">
      <formula>$N$7=1</formula>
    </cfRule>
  </conditionalFormatting>
  <conditionalFormatting sqref="AL10">
    <cfRule type="cellIs" dxfId="1011" priority="197" stopIfTrue="1" operator="notEqual">
      <formula>Q32</formula>
    </cfRule>
    <cfRule type="expression" dxfId="1010" priority="198" stopIfTrue="1">
      <formula>$N$7=1</formula>
    </cfRule>
  </conditionalFormatting>
  <conditionalFormatting sqref="AM10">
    <cfRule type="cellIs" dxfId="1009" priority="195" stopIfTrue="1" operator="notEqual">
      <formula>P32</formula>
    </cfRule>
    <cfRule type="expression" dxfId="1008" priority="196" stopIfTrue="1">
      <formula>$N$7=1</formula>
    </cfRule>
  </conditionalFormatting>
  <conditionalFormatting sqref="AJ12">
    <cfRule type="cellIs" dxfId="1007" priority="193" stopIfTrue="1" operator="notEqual">
      <formula>S30</formula>
    </cfRule>
    <cfRule type="expression" dxfId="1006" priority="194" stopIfTrue="1">
      <formula>$N$7=1</formula>
    </cfRule>
  </conditionalFormatting>
  <conditionalFormatting sqref="AK12">
    <cfRule type="cellIs" dxfId="1005" priority="191" stopIfTrue="1" operator="notEqual">
      <formula>R30</formula>
    </cfRule>
    <cfRule type="expression" dxfId="1004" priority="192" stopIfTrue="1">
      <formula>$N$7=1</formula>
    </cfRule>
  </conditionalFormatting>
  <conditionalFormatting sqref="AH14">
    <cfRule type="cellIs" dxfId="1003" priority="189" stopIfTrue="1" operator="notEqual">
      <formula>U28</formula>
    </cfRule>
    <cfRule type="expression" dxfId="1002" priority="190" stopIfTrue="1">
      <formula>$N$7=1</formula>
    </cfRule>
  </conditionalFormatting>
  <conditionalFormatting sqref="AI14">
    <cfRule type="cellIs" dxfId="1001" priority="187" stopIfTrue="1" operator="notEqual">
      <formula>T28</formula>
    </cfRule>
    <cfRule type="expression" dxfId="1000" priority="188" stopIfTrue="1">
      <formula>$N$7=1</formula>
    </cfRule>
  </conditionalFormatting>
  <conditionalFormatting sqref="AF16">
    <cfRule type="cellIs" dxfId="999" priority="185" stopIfTrue="1" operator="notEqual">
      <formula>W26</formula>
    </cfRule>
    <cfRule type="expression" dxfId="998" priority="186" stopIfTrue="1">
      <formula>$N$7=1</formula>
    </cfRule>
  </conditionalFormatting>
  <conditionalFormatting sqref="AG16">
    <cfRule type="cellIs" dxfId="997" priority="183" stopIfTrue="1" operator="notEqual">
      <formula>V26</formula>
    </cfRule>
    <cfRule type="expression" dxfId="996" priority="184" stopIfTrue="1">
      <formula>$N$7=1</formula>
    </cfRule>
  </conditionalFormatting>
  <conditionalFormatting sqref="AD18">
    <cfRule type="cellIs" dxfId="995" priority="181" stopIfTrue="1" operator="notEqual">
      <formula>Y24</formula>
    </cfRule>
    <cfRule type="expression" dxfId="994" priority="182" stopIfTrue="1">
      <formula>$N$7=1</formula>
    </cfRule>
  </conditionalFormatting>
  <conditionalFormatting sqref="AE18">
    <cfRule type="cellIs" dxfId="993" priority="179" stopIfTrue="1" operator="notEqual">
      <formula>X24</formula>
    </cfRule>
    <cfRule type="expression" dxfId="992" priority="180" stopIfTrue="1">
      <formula>$N$7=1</formula>
    </cfRule>
  </conditionalFormatting>
  <conditionalFormatting sqref="AB20">
    <cfRule type="cellIs" dxfId="991" priority="177" stopIfTrue="1" operator="notEqual">
      <formula>AA22</formula>
    </cfRule>
    <cfRule type="expression" dxfId="990" priority="178" stopIfTrue="1">
      <formula>$N$7=1</formula>
    </cfRule>
  </conditionalFormatting>
  <conditionalFormatting sqref="AC20">
    <cfRule type="cellIs" dxfId="989" priority="175" stopIfTrue="1" operator="notEqual">
      <formula>Z22</formula>
    </cfRule>
    <cfRule type="expression" dxfId="988" priority="176" stopIfTrue="1">
      <formula>$N$7=1</formula>
    </cfRule>
  </conditionalFormatting>
  <conditionalFormatting sqref="Z22">
    <cfRule type="cellIs" dxfId="987" priority="173" stopIfTrue="1" operator="notEqual">
      <formula>AC20</formula>
    </cfRule>
    <cfRule type="expression" dxfId="986" priority="174" stopIfTrue="1">
      <formula>$N$7=1</formula>
    </cfRule>
  </conditionalFormatting>
  <conditionalFormatting sqref="AA22">
    <cfRule type="cellIs" dxfId="985" priority="171" stopIfTrue="1" operator="notEqual">
      <formula>AB20</formula>
    </cfRule>
    <cfRule type="expression" dxfId="984" priority="172" stopIfTrue="1">
      <formula>$N$7=1</formula>
    </cfRule>
  </conditionalFormatting>
  <conditionalFormatting sqref="X24">
    <cfRule type="cellIs" dxfId="983" priority="169" stopIfTrue="1" operator="notEqual">
      <formula>AE18</formula>
    </cfRule>
    <cfRule type="expression" dxfId="982" priority="170" stopIfTrue="1">
      <formula>$N$7=1</formula>
    </cfRule>
  </conditionalFormatting>
  <conditionalFormatting sqref="Y24">
    <cfRule type="cellIs" dxfId="981" priority="167" stopIfTrue="1" operator="notEqual">
      <formula>AD18</formula>
    </cfRule>
    <cfRule type="expression" dxfId="980" priority="168" stopIfTrue="1">
      <formula>$N$7=1</formula>
    </cfRule>
  </conditionalFormatting>
  <conditionalFormatting sqref="V26">
    <cfRule type="cellIs" dxfId="979" priority="165" stopIfTrue="1" operator="notEqual">
      <formula>AG16</formula>
    </cfRule>
    <cfRule type="expression" dxfId="978" priority="166" stopIfTrue="1">
      <formula>$N$7=1</formula>
    </cfRule>
  </conditionalFormatting>
  <conditionalFormatting sqref="W26">
    <cfRule type="cellIs" dxfId="977" priority="163" stopIfTrue="1" operator="notEqual">
      <formula>AF16</formula>
    </cfRule>
    <cfRule type="expression" dxfId="976" priority="164" stopIfTrue="1">
      <formula>$N$7=1</formula>
    </cfRule>
  </conditionalFormatting>
  <conditionalFormatting sqref="T28">
    <cfRule type="cellIs" dxfId="975" priority="161" stopIfTrue="1" operator="notEqual">
      <formula>AI14</formula>
    </cfRule>
    <cfRule type="expression" dxfId="974" priority="162" stopIfTrue="1">
      <formula>$N$7=1</formula>
    </cfRule>
  </conditionalFormatting>
  <conditionalFormatting sqref="U28">
    <cfRule type="cellIs" dxfId="973" priority="159" stopIfTrue="1" operator="notEqual">
      <formula>AH14</formula>
    </cfRule>
    <cfRule type="expression" dxfId="972" priority="160" stopIfTrue="1">
      <formula>$N$7=1</formula>
    </cfRule>
  </conditionalFormatting>
  <conditionalFormatting sqref="R30">
    <cfRule type="cellIs" dxfId="971" priority="157" stopIfTrue="1" operator="notEqual">
      <formula>AK12</formula>
    </cfRule>
    <cfRule type="expression" dxfId="970" priority="158" stopIfTrue="1">
      <formula>$N$7=1</formula>
    </cfRule>
  </conditionalFormatting>
  <conditionalFormatting sqref="S30">
    <cfRule type="cellIs" dxfId="969" priority="155" stopIfTrue="1" operator="notEqual">
      <formula>AJ12</formula>
    </cfRule>
    <cfRule type="expression" dxfId="968" priority="156" stopIfTrue="1">
      <formula>$N$7=1</formula>
    </cfRule>
  </conditionalFormatting>
  <conditionalFormatting sqref="P32">
    <cfRule type="cellIs" dxfId="967" priority="153" stopIfTrue="1" operator="notEqual">
      <formula>AM10</formula>
    </cfRule>
    <cfRule type="expression" dxfId="966" priority="154" stopIfTrue="1">
      <formula>$N$7=1</formula>
    </cfRule>
  </conditionalFormatting>
  <conditionalFormatting sqref="Q32">
    <cfRule type="cellIs" dxfId="965" priority="151" stopIfTrue="1" operator="notEqual">
      <formula>AL10</formula>
    </cfRule>
    <cfRule type="expression" dxfId="964" priority="152" stopIfTrue="1">
      <formula>$N$7=1</formula>
    </cfRule>
  </conditionalFormatting>
  <conditionalFormatting sqref="N34">
    <cfRule type="cellIs" dxfId="963" priority="149" stopIfTrue="1" operator="notEqual">
      <formula>AO8</formula>
    </cfRule>
    <cfRule type="expression" dxfId="962" priority="150" stopIfTrue="1">
      <formula>$N$7=1</formula>
    </cfRule>
  </conditionalFormatting>
  <conditionalFormatting sqref="O34">
    <cfRule type="cellIs" dxfId="961" priority="147" stopIfTrue="1" operator="notEqual">
      <formula>AN8</formula>
    </cfRule>
    <cfRule type="expression" dxfId="960" priority="148" stopIfTrue="1">
      <formula>$N$7=1</formula>
    </cfRule>
  </conditionalFormatting>
  <conditionalFormatting sqref="AN10">
    <cfRule type="cellIs" dxfId="959" priority="145" stopIfTrue="1" operator="notEqual">
      <formula>Q34</formula>
    </cfRule>
    <cfRule type="expression" dxfId="958" priority="146" stopIfTrue="1">
      <formula>$N$7=3</formula>
    </cfRule>
  </conditionalFormatting>
  <conditionalFormatting sqref="AO10">
    <cfRule type="cellIs" dxfId="957" priority="143" stopIfTrue="1" operator="notEqual">
      <formula>P34</formula>
    </cfRule>
    <cfRule type="expression" dxfId="956" priority="144" stopIfTrue="1">
      <formula>$N$7=3</formula>
    </cfRule>
  </conditionalFormatting>
  <conditionalFormatting sqref="AL12">
    <cfRule type="cellIs" dxfId="955" priority="141" stopIfTrue="1" operator="notEqual">
      <formula>S32</formula>
    </cfRule>
    <cfRule type="expression" dxfId="954" priority="142" stopIfTrue="1">
      <formula>$N$7=2</formula>
    </cfRule>
  </conditionalFormatting>
  <conditionalFormatting sqref="AM12">
    <cfRule type="cellIs" dxfId="953" priority="139" stopIfTrue="1" operator="notEqual">
      <formula>R32</formula>
    </cfRule>
    <cfRule type="expression" dxfId="952" priority="140" stopIfTrue="1">
      <formula>$N$7=2</formula>
    </cfRule>
  </conditionalFormatting>
  <conditionalFormatting sqref="AJ14">
    <cfRule type="cellIs" dxfId="951" priority="137" stopIfTrue="1" operator="notEqual">
      <formula>U30</formula>
    </cfRule>
    <cfRule type="expression" dxfId="950" priority="138" stopIfTrue="1">
      <formula>$N$7=2</formula>
    </cfRule>
  </conditionalFormatting>
  <conditionalFormatting sqref="AK14">
    <cfRule type="cellIs" dxfId="949" priority="135" stopIfTrue="1" operator="notEqual">
      <formula>T30</formula>
    </cfRule>
    <cfRule type="expression" dxfId="948" priority="136" stopIfTrue="1">
      <formula>$N$7=2</formula>
    </cfRule>
  </conditionalFormatting>
  <conditionalFormatting sqref="AH16">
    <cfRule type="cellIs" dxfId="947" priority="133" stopIfTrue="1" operator="notEqual">
      <formula>W28</formula>
    </cfRule>
    <cfRule type="expression" dxfId="946" priority="134" stopIfTrue="1">
      <formula>$N$7=2</formula>
    </cfRule>
  </conditionalFormatting>
  <conditionalFormatting sqref="AI16">
    <cfRule type="cellIs" dxfId="945" priority="131" stopIfTrue="1" operator="notEqual">
      <formula>V28</formula>
    </cfRule>
    <cfRule type="expression" dxfId="944" priority="132" stopIfTrue="1">
      <formula>$N$7=2</formula>
    </cfRule>
  </conditionalFormatting>
  <conditionalFormatting sqref="AF18">
    <cfRule type="cellIs" dxfId="943" priority="129" stopIfTrue="1" operator="notEqual">
      <formula>Y26</formula>
    </cfRule>
    <cfRule type="expression" dxfId="942" priority="130" stopIfTrue="1">
      <formula>$N$7=2</formula>
    </cfRule>
  </conditionalFormatting>
  <conditionalFormatting sqref="AG18">
    <cfRule type="cellIs" dxfId="941" priority="127" stopIfTrue="1" operator="notEqual">
      <formula>X26</formula>
    </cfRule>
    <cfRule type="expression" dxfId="940" priority="128" stopIfTrue="1">
      <formula>$N$7=2</formula>
    </cfRule>
  </conditionalFormatting>
  <conditionalFormatting sqref="AD20">
    <cfRule type="cellIs" dxfId="939" priority="125" stopIfTrue="1" operator="notEqual">
      <formula>AA24</formula>
    </cfRule>
    <cfRule type="expression" dxfId="938" priority="126" stopIfTrue="1">
      <formula>$N$7=2</formula>
    </cfRule>
  </conditionalFormatting>
  <conditionalFormatting sqref="AE20">
    <cfRule type="cellIs" dxfId="937" priority="123" stopIfTrue="1" operator="notEqual">
      <formula>Z24</formula>
    </cfRule>
    <cfRule type="expression" dxfId="936" priority="124" stopIfTrue="1">
      <formula>$N$7=2</formula>
    </cfRule>
  </conditionalFormatting>
  <conditionalFormatting sqref="Z24">
    <cfRule type="cellIs" dxfId="935" priority="121" stopIfTrue="1" operator="notEqual">
      <formula>AE20</formula>
    </cfRule>
    <cfRule type="expression" dxfId="934" priority="122" stopIfTrue="1">
      <formula>$N$7=2</formula>
    </cfRule>
  </conditionalFormatting>
  <conditionalFormatting sqref="AA24">
    <cfRule type="cellIs" dxfId="933" priority="119" stopIfTrue="1" operator="notEqual">
      <formula>AD20</formula>
    </cfRule>
    <cfRule type="expression" dxfId="932" priority="120" stopIfTrue="1">
      <formula>$N$7=2</formula>
    </cfRule>
  </conditionalFormatting>
  <conditionalFormatting sqref="X26">
    <cfRule type="cellIs" dxfId="931" priority="117" stopIfTrue="1" operator="notEqual">
      <formula>AG18</formula>
    </cfRule>
    <cfRule type="expression" dxfId="930" priority="118" stopIfTrue="1">
      <formula>$N$7=2</formula>
    </cfRule>
  </conditionalFormatting>
  <conditionalFormatting sqref="Y26">
    <cfRule type="cellIs" dxfId="929" priority="115" stopIfTrue="1" operator="notEqual">
      <formula>AF18</formula>
    </cfRule>
    <cfRule type="expression" dxfId="928" priority="116" stopIfTrue="1">
      <formula>$N$7=2</formula>
    </cfRule>
  </conditionalFormatting>
  <conditionalFormatting sqref="V28">
    <cfRule type="cellIs" dxfId="927" priority="113" stopIfTrue="1" operator="notEqual">
      <formula>AI16</formula>
    </cfRule>
    <cfRule type="expression" dxfId="926" priority="114" stopIfTrue="1">
      <formula>$N$7=2</formula>
    </cfRule>
  </conditionalFormatting>
  <conditionalFormatting sqref="W28">
    <cfRule type="cellIs" dxfId="925" priority="111" stopIfTrue="1" operator="notEqual">
      <formula>AH16</formula>
    </cfRule>
    <cfRule type="expression" dxfId="924" priority="112" stopIfTrue="1">
      <formula>$N$7=2</formula>
    </cfRule>
  </conditionalFormatting>
  <conditionalFormatting sqref="T30">
    <cfRule type="cellIs" dxfId="923" priority="109" stopIfTrue="1" operator="notEqual">
      <formula>AK14</formula>
    </cfRule>
    <cfRule type="expression" dxfId="922" priority="110" stopIfTrue="1">
      <formula>$N$7=2</formula>
    </cfRule>
  </conditionalFormatting>
  <conditionalFormatting sqref="U30">
    <cfRule type="cellIs" dxfId="921" priority="107" stopIfTrue="1" operator="notEqual">
      <formula>AJ14</formula>
    </cfRule>
    <cfRule type="expression" dxfId="920" priority="108" stopIfTrue="1">
      <formula>$N$7=2</formula>
    </cfRule>
  </conditionalFormatting>
  <conditionalFormatting sqref="R32">
    <cfRule type="cellIs" dxfId="919" priority="105" stopIfTrue="1" operator="notEqual">
      <formula>AM12</formula>
    </cfRule>
    <cfRule type="expression" dxfId="918" priority="106" stopIfTrue="1">
      <formula>$N$7=2</formula>
    </cfRule>
  </conditionalFormatting>
  <conditionalFormatting sqref="S32">
    <cfRule type="cellIs" dxfId="917" priority="103" stopIfTrue="1" operator="notEqual">
      <formula>AL12</formula>
    </cfRule>
    <cfRule type="expression" dxfId="916" priority="104" stopIfTrue="1">
      <formula>$N$7=2</formula>
    </cfRule>
  </conditionalFormatting>
  <conditionalFormatting sqref="P34">
    <cfRule type="cellIs" dxfId="915" priority="101" stopIfTrue="1" operator="notEqual">
      <formula>AO10</formula>
    </cfRule>
    <cfRule type="expression" dxfId="914" priority="102" stopIfTrue="1">
      <formula>$N$7=3</formula>
    </cfRule>
  </conditionalFormatting>
  <conditionalFormatting sqref="Q34">
    <cfRule type="cellIs" dxfId="913" priority="99" stopIfTrue="1" operator="notEqual">
      <formula>AN10</formula>
    </cfRule>
    <cfRule type="expression" dxfId="912" priority="100" stopIfTrue="1">
      <formula>$N$7=3</formula>
    </cfRule>
  </conditionalFormatting>
  <conditionalFormatting sqref="P7:Q7 R27:AG27">
    <cfRule type="cellIs" dxfId="911" priority="96" stopIfTrue="1" operator="equal">
      <formula>2</formula>
    </cfRule>
    <cfRule type="cellIs" dxfId="910" priority="97" stopIfTrue="1" operator="equal">
      <formula>1</formula>
    </cfRule>
    <cfRule type="expression" dxfId="909" priority="98" stopIfTrue="1">
      <formula>P8+Q8&lt;3</formula>
    </cfRule>
  </conditionalFormatting>
  <conditionalFormatting sqref="R7:AO7">
    <cfRule type="cellIs" dxfId="908" priority="93" stopIfTrue="1" operator="equal">
      <formula>2</formula>
    </cfRule>
    <cfRule type="cellIs" dxfId="907" priority="94" stopIfTrue="1" operator="equal">
      <formula>1</formula>
    </cfRule>
    <cfRule type="expression" dxfId="906" priority="95" stopIfTrue="1">
      <formula>R8+S8&lt;3</formula>
    </cfRule>
  </conditionalFormatting>
  <conditionalFormatting sqref="R9:AO9">
    <cfRule type="cellIs" dxfId="905" priority="90" stopIfTrue="1" operator="equal">
      <formula>2</formula>
    </cfRule>
    <cfRule type="cellIs" dxfId="904" priority="91" stopIfTrue="1" operator="equal">
      <formula>1</formula>
    </cfRule>
    <cfRule type="expression" dxfId="903" priority="92" stopIfTrue="1">
      <formula>R10+S10&lt;3</formula>
    </cfRule>
  </conditionalFormatting>
  <conditionalFormatting sqref="T11:AO11">
    <cfRule type="cellIs" dxfId="902" priority="87" stopIfTrue="1" operator="equal">
      <formula>2</formula>
    </cfRule>
    <cfRule type="cellIs" dxfId="901" priority="88" stopIfTrue="1" operator="equal">
      <formula>1</formula>
    </cfRule>
    <cfRule type="expression" dxfId="900" priority="89" stopIfTrue="1">
      <formula>T12+U12&lt;3</formula>
    </cfRule>
  </conditionalFormatting>
  <conditionalFormatting sqref="V13:AO13">
    <cfRule type="cellIs" dxfId="899" priority="84" stopIfTrue="1" operator="equal">
      <formula>2</formula>
    </cfRule>
    <cfRule type="cellIs" dxfId="898" priority="85" stopIfTrue="1" operator="equal">
      <formula>1</formula>
    </cfRule>
    <cfRule type="expression" dxfId="897" priority="86" stopIfTrue="1">
      <formula>V14+W14&lt;3</formula>
    </cfRule>
  </conditionalFormatting>
  <conditionalFormatting sqref="X15:AO15">
    <cfRule type="cellIs" dxfId="896" priority="81" stopIfTrue="1" operator="equal">
      <formula>2</formula>
    </cfRule>
    <cfRule type="cellIs" dxfId="895" priority="82" stopIfTrue="1" operator="equal">
      <formula>1</formula>
    </cfRule>
    <cfRule type="expression" dxfId="894" priority="83" stopIfTrue="1">
      <formula>X16+Y16&lt;3</formula>
    </cfRule>
  </conditionalFormatting>
  <conditionalFormatting sqref="Z17:AO17">
    <cfRule type="cellIs" dxfId="893" priority="78" stopIfTrue="1" operator="equal">
      <formula>2</formula>
    </cfRule>
    <cfRule type="cellIs" dxfId="892" priority="79" stopIfTrue="1" operator="equal">
      <formula>1</formula>
    </cfRule>
    <cfRule type="expression" dxfId="891" priority="80" stopIfTrue="1">
      <formula>Z18+AA18&lt;3</formula>
    </cfRule>
  </conditionalFormatting>
  <conditionalFormatting sqref="AB19:AO19">
    <cfRule type="cellIs" dxfId="890" priority="75" stopIfTrue="1" operator="equal">
      <formula>2</formula>
    </cfRule>
    <cfRule type="cellIs" dxfId="889" priority="76" stopIfTrue="1" operator="equal">
      <formula>1</formula>
    </cfRule>
    <cfRule type="expression" dxfId="888" priority="77" stopIfTrue="1">
      <formula>AB20+AC20&lt;3</formula>
    </cfRule>
  </conditionalFormatting>
  <conditionalFormatting sqref="AD21:AO21">
    <cfRule type="cellIs" dxfId="887" priority="72" stopIfTrue="1" operator="equal">
      <formula>2</formula>
    </cfRule>
    <cfRule type="cellIs" dxfId="886" priority="73" stopIfTrue="1" operator="equal">
      <formula>1</formula>
    </cfRule>
    <cfRule type="expression" dxfId="885" priority="74" stopIfTrue="1">
      <formula>AD22+AE22&lt;3</formula>
    </cfRule>
  </conditionalFormatting>
  <conditionalFormatting sqref="AF23:AO23">
    <cfRule type="cellIs" dxfId="884" priority="69" stopIfTrue="1" operator="equal">
      <formula>2</formula>
    </cfRule>
    <cfRule type="cellIs" dxfId="883" priority="70" stopIfTrue="1" operator="equal">
      <formula>1</formula>
    </cfRule>
    <cfRule type="expression" dxfId="882" priority="71" stopIfTrue="1">
      <formula>AF24+AG24&lt;3</formula>
    </cfRule>
  </conditionalFormatting>
  <conditionalFormatting sqref="AH25:AO25">
    <cfRule type="cellIs" dxfId="881" priority="66" stopIfTrue="1" operator="equal">
      <formula>2</formula>
    </cfRule>
    <cfRule type="cellIs" dxfId="880" priority="67" stopIfTrue="1" operator="equal">
      <formula>1</formula>
    </cfRule>
    <cfRule type="expression" dxfId="879" priority="68" stopIfTrue="1">
      <formula>AH26+AI26&lt;3</formula>
    </cfRule>
  </conditionalFormatting>
  <conditionalFormatting sqref="AJ27:AO27">
    <cfRule type="cellIs" dxfId="878" priority="63" stopIfTrue="1" operator="equal">
      <formula>2</formula>
    </cfRule>
    <cfRule type="cellIs" dxfId="877" priority="64" stopIfTrue="1" operator="equal">
      <formula>1</formula>
    </cfRule>
    <cfRule type="expression" dxfId="876" priority="65" stopIfTrue="1">
      <formula>AJ28+AK28&lt;3</formula>
    </cfRule>
  </conditionalFormatting>
  <conditionalFormatting sqref="AL29:AO29">
    <cfRule type="cellIs" dxfId="875" priority="60" stopIfTrue="1" operator="equal">
      <formula>2</formula>
    </cfRule>
    <cfRule type="cellIs" dxfId="874" priority="61" stopIfTrue="1" operator="equal">
      <formula>1</formula>
    </cfRule>
    <cfRule type="expression" dxfId="873" priority="62" stopIfTrue="1">
      <formula>AL30+AM30&lt;3</formula>
    </cfRule>
  </conditionalFormatting>
  <conditionalFormatting sqref="AN31:AO31">
    <cfRule type="cellIs" dxfId="872" priority="57" stopIfTrue="1" operator="equal">
      <formula>2</formula>
    </cfRule>
    <cfRule type="cellIs" dxfId="871" priority="58" stopIfTrue="1" operator="equal">
      <formula>1</formula>
    </cfRule>
    <cfRule type="expression" dxfId="870" priority="59" stopIfTrue="1">
      <formula>AN32+AO32&lt;3</formula>
    </cfRule>
  </conditionalFormatting>
  <conditionalFormatting sqref="N33:AM33">
    <cfRule type="cellIs" dxfId="869" priority="54" stopIfTrue="1" operator="equal">
      <formula>2</formula>
    </cfRule>
    <cfRule type="cellIs" dxfId="868" priority="55" stopIfTrue="1" operator="equal">
      <formula>1</formula>
    </cfRule>
    <cfRule type="expression" dxfId="867" priority="56" stopIfTrue="1">
      <formula>N34+O34&lt;3</formula>
    </cfRule>
  </conditionalFormatting>
  <conditionalFormatting sqref="N31:AK31">
    <cfRule type="cellIs" dxfId="866" priority="51" stopIfTrue="1" operator="equal">
      <formula>2</formula>
    </cfRule>
    <cfRule type="cellIs" dxfId="865" priority="52" stopIfTrue="1" operator="equal">
      <formula>1</formula>
    </cfRule>
    <cfRule type="expression" dxfId="864" priority="53" stopIfTrue="1">
      <formula>N32+O32&lt;3</formula>
    </cfRule>
  </conditionalFormatting>
  <conditionalFormatting sqref="N29:AI29">
    <cfRule type="cellIs" dxfId="863" priority="48" stopIfTrue="1" operator="equal">
      <formula>2</formula>
    </cfRule>
    <cfRule type="cellIs" dxfId="862" priority="49" stopIfTrue="1" operator="equal">
      <formula>1</formula>
    </cfRule>
    <cfRule type="expression" dxfId="861" priority="50" stopIfTrue="1">
      <formula>N30+O30&lt;3</formula>
    </cfRule>
  </conditionalFormatting>
  <conditionalFormatting sqref="N25:AE25">
    <cfRule type="cellIs" dxfId="860" priority="45" stopIfTrue="1" operator="equal">
      <formula>2</formula>
    </cfRule>
    <cfRule type="cellIs" dxfId="859" priority="46" stopIfTrue="1" operator="equal">
      <formula>1</formula>
    </cfRule>
    <cfRule type="expression" dxfId="858" priority="47" stopIfTrue="1">
      <formula>N26+O26&lt;3</formula>
    </cfRule>
  </conditionalFormatting>
  <conditionalFormatting sqref="N23:AC23">
    <cfRule type="cellIs" dxfId="857" priority="42" stopIfTrue="1" operator="equal">
      <formula>2</formula>
    </cfRule>
    <cfRule type="cellIs" dxfId="856" priority="43" stopIfTrue="1" operator="equal">
      <formula>1</formula>
    </cfRule>
    <cfRule type="expression" dxfId="855" priority="44" stopIfTrue="1">
      <formula>N24+O24&lt;3</formula>
    </cfRule>
  </conditionalFormatting>
  <conditionalFormatting sqref="N21:AA21">
    <cfRule type="cellIs" dxfId="854" priority="39" stopIfTrue="1" operator="equal">
      <formula>2</formula>
    </cfRule>
    <cfRule type="cellIs" dxfId="853" priority="40" stopIfTrue="1" operator="equal">
      <formula>1</formula>
    </cfRule>
    <cfRule type="expression" dxfId="852" priority="41" stopIfTrue="1">
      <formula>N22+O22&lt;3</formula>
    </cfRule>
  </conditionalFormatting>
  <conditionalFormatting sqref="N19:Y19">
    <cfRule type="cellIs" dxfId="851" priority="36" stopIfTrue="1" operator="equal">
      <formula>2</formula>
    </cfRule>
    <cfRule type="cellIs" dxfId="850" priority="37" stopIfTrue="1" operator="equal">
      <formula>1</formula>
    </cfRule>
    <cfRule type="expression" dxfId="849" priority="38" stopIfTrue="1">
      <formula>N20+O20&lt;3</formula>
    </cfRule>
  </conditionalFormatting>
  <conditionalFormatting sqref="N17:W17">
    <cfRule type="cellIs" dxfId="848" priority="33" stopIfTrue="1" operator="equal">
      <formula>2</formula>
    </cfRule>
    <cfRule type="cellIs" dxfId="847" priority="34" stopIfTrue="1" operator="equal">
      <formula>1</formula>
    </cfRule>
    <cfRule type="expression" dxfId="846" priority="35" stopIfTrue="1">
      <formula>N18+O18&lt;3</formula>
    </cfRule>
  </conditionalFormatting>
  <conditionalFormatting sqref="N15:U15">
    <cfRule type="cellIs" dxfId="845" priority="30" stopIfTrue="1" operator="equal">
      <formula>2</formula>
    </cfRule>
    <cfRule type="cellIs" dxfId="844" priority="31" stopIfTrue="1" operator="equal">
      <formula>1</formula>
    </cfRule>
    <cfRule type="expression" dxfId="843" priority="32" stopIfTrue="1">
      <formula>N16+O16&lt;3</formula>
    </cfRule>
  </conditionalFormatting>
  <conditionalFormatting sqref="N13:S13">
    <cfRule type="cellIs" dxfId="842" priority="27" stopIfTrue="1" operator="equal">
      <formula>2</formula>
    </cfRule>
    <cfRule type="cellIs" dxfId="841" priority="28" stopIfTrue="1" operator="equal">
      <formula>1</formula>
    </cfRule>
    <cfRule type="expression" dxfId="840" priority="29" stopIfTrue="1">
      <formula>N14+O14&lt;3</formula>
    </cfRule>
  </conditionalFormatting>
  <conditionalFormatting sqref="N11:Q11">
    <cfRule type="cellIs" dxfId="839" priority="24" stopIfTrue="1" operator="equal">
      <formula>2</formula>
    </cfRule>
    <cfRule type="cellIs" dxfId="838" priority="25" stopIfTrue="1" operator="equal">
      <formula>1</formula>
    </cfRule>
    <cfRule type="expression" dxfId="837" priority="26" stopIfTrue="1">
      <formula>N12+O12&lt;3</formula>
    </cfRule>
  </conditionalFormatting>
  <conditionalFormatting sqref="N9">
    <cfRule type="cellIs" dxfId="836" priority="21" stopIfTrue="1" operator="equal">
      <formula>2</formula>
    </cfRule>
    <cfRule type="cellIs" dxfId="835" priority="22" stopIfTrue="1" operator="equal">
      <formula>1</formula>
    </cfRule>
    <cfRule type="expression" dxfId="834" priority="23" stopIfTrue="1">
      <formula>N10+O10&lt;3</formula>
    </cfRule>
  </conditionalFormatting>
  <conditionalFormatting sqref="AH8">
    <cfRule type="cellIs" dxfId="833" priority="19" stopIfTrue="1" operator="notEqual">
      <formula>O28</formula>
    </cfRule>
    <cfRule type="expression" dxfId="832" priority="20" stopIfTrue="1">
      <formula>$N$7=11</formula>
    </cfRule>
  </conditionalFormatting>
  <conditionalFormatting sqref="AH10">
    <cfRule type="cellIs" dxfId="831" priority="17" stopIfTrue="1" operator="notEqual">
      <formula>Q28</formula>
    </cfRule>
    <cfRule type="expression" dxfId="830" priority="18" stopIfTrue="1">
      <formula>$N$7=12</formula>
    </cfRule>
  </conditionalFormatting>
  <conditionalFormatting sqref="AI10">
    <cfRule type="cellIs" dxfId="829" priority="15" stopIfTrue="1" operator="notEqual">
      <formula>P28</formula>
    </cfRule>
    <cfRule type="expression" dxfId="828" priority="16" stopIfTrue="1">
      <formula>$N$7=12</formula>
    </cfRule>
  </conditionalFormatting>
  <conditionalFormatting sqref="P27:Q27">
    <cfRule type="cellIs" dxfId="827" priority="12" stopIfTrue="1" operator="equal">
      <formula>2</formula>
    </cfRule>
    <cfRule type="cellIs" dxfId="826" priority="13" stopIfTrue="1" operator="equal">
      <formula>1</formula>
    </cfRule>
    <cfRule type="expression" dxfId="825" priority="14" stopIfTrue="1">
      <formula>P28+Q28&lt;3</formula>
    </cfRule>
  </conditionalFormatting>
  <conditionalFormatting sqref="N28">
    <cfRule type="cellIs" dxfId="824" priority="10" stopIfTrue="1" operator="notEqual">
      <formula>AI8</formula>
    </cfRule>
    <cfRule type="expression" dxfId="823" priority="11" stopIfTrue="1">
      <formula>$N$7=10</formula>
    </cfRule>
  </conditionalFormatting>
  <conditionalFormatting sqref="O28">
    <cfRule type="cellIs" dxfId="822" priority="8" stopIfTrue="1" operator="notEqual">
      <formula>AH8</formula>
    </cfRule>
    <cfRule type="expression" dxfId="821" priority="9" stopIfTrue="1">
      <formula>$N$7=10</formula>
    </cfRule>
  </conditionalFormatting>
  <conditionalFormatting sqref="N27:O27">
    <cfRule type="cellIs" dxfId="820" priority="5" stopIfTrue="1" operator="equal">
      <formula>2</formula>
    </cfRule>
    <cfRule type="cellIs" dxfId="819" priority="6" stopIfTrue="1" operator="equal">
      <formula>1</formula>
    </cfRule>
    <cfRule type="expression" dxfId="818" priority="7" stopIfTrue="1">
      <formula>N28+O28&lt;3</formula>
    </cfRule>
  </conditionalFormatting>
  <conditionalFormatting sqref="P28">
    <cfRule type="cellIs" dxfId="817" priority="3" stopIfTrue="1" operator="notEqual">
      <formula>AI10</formula>
    </cfRule>
    <cfRule type="expression" dxfId="816" priority="4" stopIfTrue="1">
      <formula>$N$7=10</formula>
    </cfRule>
  </conditionalFormatting>
  <conditionalFormatting sqref="Q28">
    <cfRule type="cellIs" dxfId="815" priority="1" stopIfTrue="1" operator="notEqual">
      <formula>AH10</formula>
    </cfRule>
    <cfRule type="expression" dxfId="814" priority="2" stopIfTrue="1">
      <formula>$N$7=10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8"/>
  <sheetViews>
    <sheetView workbookViewId="0">
      <selection activeCell="B2" sqref="B2"/>
    </sheetView>
  </sheetViews>
  <sheetFormatPr defaultRowHeight="17.25" customHeight="1" x14ac:dyDescent="0.25"/>
  <cols>
    <col min="1" max="1" width="4.140625" customWidth="1"/>
    <col min="2" max="2" width="18.5703125" customWidth="1"/>
    <col min="3" max="3" width="9.7109375" customWidth="1"/>
    <col min="4" max="4" width="5.5703125" hidden="1" customWidth="1"/>
    <col min="5" max="5" width="5.85546875" customWidth="1"/>
    <col min="6" max="6" width="4.5703125" customWidth="1"/>
    <col min="7" max="7" width="8" customWidth="1"/>
    <col min="8" max="8" width="6" customWidth="1"/>
    <col min="9" max="9" width="4.7109375" customWidth="1"/>
    <col min="10" max="11" width="3.7109375" customWidth="1"/>
    <col min="12" max="12" width="5.140625" customWidth="1"/>
    <col min="13" max="13" width="5.5703125" customWidth="1"/>
    <col min="14" max="25" width="2.42578125" customWidth="1"/>
    <col min="26" max="41" width="2.42578125" style="3" customWidth="1"/>
    <col min="42" max="42" width="3.7109375" customWidth="1"/>
    <col min="43" max="43" width="3.85546875" customWidth="1"/>
    <col min="44" max="44" width="12.5703125" customWidth="1"/>
    <col min="45" max="45" width="3.7109375" customWidth="1"/>
    <col min="46" max="46" width="3.85546875" customWidth="1"/>
    <col min="47" max="49" width="3.7109375" customWidth="1"/>
    <col min="50" max="50" width="4.28515625" customWidth="1"/>
    <col min="51" max="55" width="3.7109375" customWidth="1"/>
    <col min="56" max="56" width="3.85546875" customWidth="1"/>
    <col min="57" max="60" width="3.7109375" customWidth="1"/>
  </cols>
  <sheetData>
    <row r="1" spans="1:58" ht="17.2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S1" s="1" t="s">
        <v>1</v>
      </c>
    </row>
    <row r="2" spans="1:58" ht="17.25" customHeight="1" x14ac:dyDescent="0.25">
      <c r="A2" s="2"/>
      <c r="B2" s="2"/>
      <c r="C2" s="2"/>
      <c r="D2" s="2"/>
      <c r="E2" s="65" t="s">
        <v>89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58" ht="17.25" customHeight="1" x14ac:dyDescent="0.25">
      <c r="B3" s="4" t="s">
        <v>3</v>
      </c>
      <c r="M3" s="5"/>
      <c r="N3" s="5"/>
      <c r="O3" s="5"/>
      <c r="P3" s="5"/>
      <c r="Q3" s="5"/>
      <c r="R3" s="5"/>
      <c r="S3" s="5"/>
      <c r="T3" s="5"/>
      <c r="U3" s="5"/>
      <c r="V3" s="5"/>
      <c r="W3" s="6"/>
      <c r="X3" s="66" t="s">
        <v>90</v>
      </c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</row>
    <row r="4" spans="1:58" ht="17.25" customHeight="1" x14ac:dyDescent="0.25"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T4" s="67" t="s">
        <v>5</v>
      </c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</row>
    <row r="5" spans="1:58" s="12" customFormat="1" ht="17.25" customHeight="1" x14ac:dyDescent="0.2">
      <c r="A5" s="13" t="s">
        <v>8</v>
      </c>
      <c r="B5" s="14" t="s">
        <v>9</v>
      </c>
      <c r="C5" s="14" t="s">
        <v>10</v>
      </c>
      <c r="D5" s="14" t="s">
        <v>11</v>
      </c>
      <c r="E5" s="14" t="s">
        <v>12</v>
      </c>
      <c r="F5" s="14" t="s">
        <v>13</v>
      </c>
      <c r="G5" s="14" t="s">
        <v>14</v>
      </c>
      <c r="H5" s="14" t="s">
        <v>15</v>
      </c>
      <c r="I5" s="14" t="s">
        <v>16</v>
      </c>
      <c r="J5" s="14" t="s">
        <v>17</v>
      </c>
      <c r="K5" s="14" t="s">
        <v>18</v>
      </c>
      <c r="L5" s="14" t="s">
        <v>19</v>
      </c>
      <c r="M5" s="15" t="s">
        <v>20</v>
      </c>
      <c r="N5" s="70">
        <v>1</v>
      </c>
      <c r="O5" s="71"/>
      <c r="P5" s="72">
        <v>2</v>
      </c>
      <c r="Q5" s="71"/>
      <c r="R5" s="72">
        <v>3</v>
      </c>
      <c r="S5" s="71"/>
      <c r="T5" s="72">
        <v>4</v>
      </c>
      <c r="U5" s="71"/>
      <c r="V5" s="72">
        <v>5</v>
      </c>
      <c r="W5" s="71"/>
      <c r="X5" s="72">
        <v>6</v>
      </c>
      <c r="Y5" s="71"/>
      <c r="Z5" s="73">
        <v>7</v>
      </c>
      <c r="AA5" s="73"/>
      <c r="AB5" s="73">
        <v>8</v>
      </c>
      <c r="AC5" s="73"/>
      <c r="AD5" s="73">
        <v>9</v>
      </c>
      <c r="AE5" s="73"/>
      <c r="AF5" s="73">
        <v>10</v>
      </c>
      <c r="AG5" s="73"/>
      <c r="AH5" s="73">
        <v>11</v>
      </c>
      <c r="AI5" s="73"/>
      <c r="AJ5" s="73">
        <v>12</v>
      </c>
      <c r="AK5" s="73"/>
      <c r="AL5" s="73">
        <v>13</v>
      </c>
      <c r="AM5" s="73"/>
      <c r="AN5" s="73">
        <v>14</v>
      </c>
      <c r="AO5" s="74"/>
      <c r="AP5" s="75" t="s">
        <v>21</v>
      </c>
      <c r="AQ5" s="76"/>
      <c r="AR5" s="16"/>
    </row>
    <row r="6" spans="1:58" ht="13.5" customHeight="1" x14ac:dyDescent="0.25">
      <c r="A6" s="77">
        <v>1</v>
      </c>
      <c r="B6" s="202" t="s">
        <v>91</v>
      </c>
      <c r="C6" s="204" t="s">
        <v>92</v>
      </c>
      <c r="D6" s="86"/>
      <c r="E6" s="80">
        <f>(G6+F6)</f>
        <v>1547.53</v>
      </c>
      <c r="F6" s="80">
        <f>IF(I6&gt;150,IF(H6&gt;=65,0,SUM(K6-(COUNT(P6:AO6))*3*(15+50)%)*10),IF(I6&lt;-150,IF((K6-(COUNT(P6:AO6))*3*((G6-L6)/10+50)%)*10&lt;1,0,SUM(K6-(COUNT(P6:AO6))*3*((G6-L6)/10+50)%)*10),SUM(K6-(COUNT(P6:AO6))*3*((G6-L6)/10+50)%)*10))</f>
        <v>44.529999999999994</v>
      </c>
      <c r="G6" s="206">
        <v>1503</v>
      </c>
      <c r="H6" s="85">
        <f>IF(COUNT(P6:AO6)=0,0,K6/((COUNT(P6:AO6))*3)%)</f>
        <v>64.102564102564102</v>
      </c>
      <c r="I6" s="80">
        <f>(G6-L6)</f>
        <v>26.846153846153811</v>
      </c>
      <c r="J6" s="198">
        <v>2</v>
      </c>
      <c r="K6" s="87">
        <f>SUM(P6:AO6)</f>
        <v>25</v>
      </c>
      <c r="L6" s="80">
        <f>(SUM($G$6:$G$33)-G6)/(COUNT($G$6:$G$33)-1)</f>
        <v>1476.1538461538462</v>
      </c>
      <c r="M6" s="93">
        <f>AS34</f>
        <v>143.5</v>
      </c>
      <c r="N6" s="94">
        <v>0</v>
      </c>
      <c r="O6" s="95"/>
      <c r="P6" s="81">
        <f>IF(P7+Q7=0,"",IF(P7=4,3,IF(P7=3,1,0)))</f>
        <v>3</v>
      </c>
      <c r="Q6" s="82"/>
      <c r="R6" s="81">
        <f>IF(R7+S7=0,"",IF(R7=4,3,IF(R7=3,1,0)))</f>
        <v>1</v>
      </c>
      <c r="S6" s="82"/>
      <c r="T6" s="81">
        <f>IF(T7+U7=0,"",IF(T7=4,3,IF(T7=3,1,0)))</f>
        <v>3</v>
      </c>
      <c r="U6" s="82"/>
      <c r="V6" s="81">
        <f>IF(V7+W7=0,"",IF(V7=4,3,IF(V7=3,1,0)))</f>
        <v>3</v>
      </c>
      <c r="W6" s="82"/>
      <c r="X6" s="81">
        <f>IF(X7+Y7=0,"",IF(X7=4,3,IF(X7=3,1,0)))</f>
        <v>1</v>
      </c>
      <c r="Y6" s="82"/>
      <c r="Z6" s="81">
        <f>IF(Z7+AA7=0,"",IF(Z7=4,3,IF(Z7=3,1,0)))</f>
        <v>3</v>
      </c>
      <c r="AA6" s="82"/>
      <c r="AB6" s="81">
        <f>IF(AB7+AC7=0,"",IF(AB7=4,3,IF(AB7=3,1,0)))</f>
        <v>1</v>
      </c>
      <c r="AC6" s="82"/>
      <c r="AD6" s="81">
        <f>IF(AD7+AE7=0,"",IF(AD7=4,3,IF(AD7=3,1,0)))</f>
        <v>3</v>
      </c>
      <c r="AE6" s="82"/>
      <c r="AF6" s="81">
        <f>IF(AF7+AG7=0,"",IF(AF7=4,3,IF(AF7=3,1,0)))</f>
        <v>0</v>
      </c>
      <c r="AG6" s="82"/>
      <c r="AH6" s="81">
        <f>IF(AH7+AI7=0,"",IF(AH7=4,3,IF(AH7=3,1,0)))</f>
        <v>1</v>
      </c>
      <c r="AI6" s="82"/>
      <c r="AJ6" s="81">
        <f>IF(AJ7+AK7=0,"",IF(AJ7=4,3,IF(AJ7=3,1,0)))</f>
        <v>0</v>
      </c>
      <c r="AK6" s="82"/>
      <c r="AL6" s="81">
        <f>IF(AL7+AM7=0,"",IF(AL7=4,3,IF(AL7=3,1,0)))</f>
        <v>3</v>
      </c>
      <c r="AM6" s="82"/>
      <c r="AN6" s="81">
        <f>IF(AN7+AO7=0,"",IF(AN7=4,3,IF(AN7=3,1,0)))</f>
        <v>3</v>
      </c>
      <c r="AO6" s="82"/>
      <c r="AP6" s="90">
        <f>SUM(AP7/AQ7)</f>
        <v>1.5172413793103448</v>
      </c>
      <c r="AQ6" s="91"/>
      <c r="AS6" s="92"/>
      <c r="AT6" s="88">
        <f>IF($P6=1,$K6/2)+IF($P6=0,$K6)</f>
        <v>0</v>
      </c>
      <c r="AU6" s="88">
        <f>IF($R6=1,$K6/2)+IF($R6=0,$K6)</f>
        <v>12.5</v>
      </c>
      <c r="AV6" s="88">
        <f>IF($T6=1,$K57)+IF($T6=0,$K6)</f>
        <v>0</v>
      </c>
      <c r="AW6" s="88">
        <f>IF($V6=1,$K6/2)+IF($V6=0,$K6)</f>
        <v>0</v>
      </c>
      <c r="AX6" s="88">
        <f>IF($X6=1,$K6/2)+IF($X6=0,$K6)</f>
        <v>12.5</v>
      </c>
      <c r="AY6" s="88">
        <f>IF($Z6=1,$K6/2)+IF($Z6=0,$K6)</f>
        <v>0</v>
      </c>
      <c r="AZ6" s="88">
        <f>IF($AB6=1,$K6/2)+IF($AB6=0,$K6)</f>
        <v>12.5</v>
      </c>
      <c r="BA6" s="88">
        <f>IF($AD6=1,$K6/2)+IF($AD6=0,$K6)</f>
        <v>0</v>
      </c>
      <c r="BB6" s="88">
        <f>IF($AF6=1,$K6/2)+IF($AF6=0,$K6)</f>
        <v>25</v>
      </c>
      <c r="BC6" s="88">
        <f>IF($AZ6=1,$K6/2)+IF($AH6=0,$K6)</f>
        <v>0</v>
      </c>
      <c r="BD6" s="88">
        <f>IF($AJ6=1,$K6/2)+IF($AJ6=0,$K6)</f>
        <v>25</v>
      </c>
      <c r="BE6" s="88">
        <f>IF($AL6=1,$K6/2)+IF($AL6=0,$K6)</f>
        <v>0</v>
      </c>
      <c r="BF6" s="88">
        <f>IF($AN6=1,$K6/2)+IF($AN6=0,$K6)</f>
        <v>0</v>
      </c>
    </row>
    <row r="7" spans="1:58" ht="13.5" customHeight="1" x14ac:dyDescent="0.25">
      <c r="A7" s="77"/>
      <c r="B7" s="203"/>
      <c r="C7" s="205"/>
      <c r="D7" s="86"/>
      <c r="E7" s="80"/>
      <c r="F7" s="80"/>
      <c r="G7" s="207"/>
      <c r="H7" s="85"/>
      <c r="I7" s="80"/>
      <c r="J7" s="198"/>
      <c r="K7" s="87"/>
      <c r="L7" s="80"/>
      <c r="M7" s="93"/>
      <c r="N7" s="83"/>
      <c r="O7" s="84"/>
      <c r="P7" s="17">
        <v>4</v>
      </c>
      <c r="Q7" s="18">
        <v>1</v>
      </c>
      <c r="R7" s="17">
        <v>3</v>
      </c>
      <c r="S7" s="18">
        <v>3</v>
      </c>
      <c r="T7" s="17">
        <v>4</v>
      </c>
      <c r="U7" s="18">
        <v>2</v>
      </c>
      <c r="V7" s="17">
        <v>4</v>
      </c>
      <c r="W7" s="18">
        <v>1</v>
      </c>
      <c r="X7" s="19">
        <v>3</v>
      </c>
      <c r="Y7" s="20">
        <v>3</v>
      </c>
      <c r="Z7" s="17">
        <v>4</v>
      </c>
      <c r="AA7" s="18">
        <v>0</v>
      </c>
      <c r="AB7" s="17">
        <v>3</v>
      </c>
      <c r="AC7" s="18">
        <v>3</v>
      </c>
      <c r="AD7" s="17">
        <v>4</v>
      </c>
      <c r="AE7" s="18">
        <v>1</v>
      </c>
      <c r="AF7" s="17">
        <v>2</v>
      </c>
      <c r="AG7" s="18">
        <v>4</v>
      </c>
      <c r="AH7" s="17">
        <v>3</v>
      </c>
      <c r="AI7" s="18">
        <v>3</v>
      </c>
      <c r="AJ7" s="17">
        <v>2</v>
      </c>
      <c r="AK7" s="18">
        <v>4</v>
      </c>
      <c r="AL7" s="17">
        <v>4</v>
      </c>
      <c r="AM7" s="18">
        <v>2</v>
      </c>
      <c r="AN7" s="17">
        <v>4</v>
      </c>
      <c r="AO7" s="18">
        <v>2</v>
      </c>
      <c r="AP7" s="21">
        <f>SUM($AN7,$AL7,$AJ7,$AH7,$AF7,$AD7,$AB7,$Z7,$X7,$V7,$T7,$R7,$P7,)</f>
        <v>44</v>
      </c>
      <c r="AQ7" s="22">
        <f>SUM($AO7,$AM7,$AK7,$AI7,$AG7,$AE7,$AC7,$AA7,$Y7,$W7,$U7,$S7,$Q7,)</f>
        <v>29</v>
      </c>
      <c r="AS7" s="92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</row>
    <row r="8" spans="1:58" ht="13.5" customHeight="1" x14ac:dyDescent="0.25">
      <c r="A8" s="77">
        <v>2</v>
      </c>
      <c r="B8" s="208" t="s">
        <v>93</v>
      </c>
      <c r="C8" s="204" t="s">
        <v>94</v>
      </c>
      <c r="D8" s="86"/>
      <c r="E8" s="80">
        <f>(G8+F8)</f>
        <v>1328</v>
      </c>
      <c r="F8" s="80">
        <f>IF(I8&gt;150,IF(H8&gt;=65,0,SUM(K8-(COUNT(N8:AO8))*3*(15+50)%)*10),IF(I8&lt;-150,IF((K8-(COUNT(N8:AO8))*3*((G8-L8)/10+50)%)*10&lt;1,0,SUM(K8-(COUNT(N8:AO8))*3*((G8-L8)/10+50)%)*10),SUM(K8-(COUNT(N8:AO8))*3*((G8-L8)/10+50)%)*10))</f>
        <v>0</v>
      </c>
      <c r="G8" s="206">
        <v>1328</v>
      </c>
      <c r="H8" s="85">
        <f>IF(COUNT(N8:AO8)=0,0,K8/((COUNT(N8:AO8))*3)%)</f>
        <v>28.205128205128204</v>
      </c>
      <c r="I8" s="80">
        <f>(G8-L8)</f>
        <v>-161.61538461538453</v>
      </c>
      <c r="J8" s="112">
        <v>13</v>
      </c>
      <c r="K8" s="87">
        <f>SUM(N8:AO8)</f>
        <v>11</v>
      </c>
      <c r="L8" s="80">
        <f t="shared" ref="L8" si="0">(SUM($G$6:$G$33)-G8)/(COUNT($G$6:$G$33)-1)</f>
        <v>1489.6153846153845</v>
      </c>
      <c r="M8" s="93">
        <f>AT34</f>
        <v>56</v>
      </c>
      <c r="N8" s="96">
        <f>IF(N9+O9=0,"",IF(N9=4,3,IF(N9=3,1,0)))</f>
        <v>0</v>
      </c>
      <c r="O8" s="82"/>
      <c r="P8" s="98"/>
      <c r="Q8" s="99"/>
      <c r="R8" s="96">
        <f>IF(R9+S9=0,"",IF(R9=4,3,IF(R9=3,1,0)))</f>
        <v>0</v>
      </c>
      <c r="S8" s="82"/>
      <c r="T8" s="81">
        <f>IF(T9+U9=0,"",IF(T9=4,3,IF(T9=3,1,0)))</f>
        <v>0</v>
      </c>
      <c r="U8" s="82"/>
      <c r="V8" s="81">
        <f>IF(V9+W9=0,"",IF(V9=4,3,IF(V9=3,1,0)))</f>
        <v>3</v>
      </c>
      <c r="W8" s="82"/>
      <c r="X8" s="81">
        <f>IF(X9+Y9=0,"",IF(X9=4,3,IF(X9=3,1,0)))</f>
        <v>0</v>
      </c>
      <c r="Y8" s="82"/>
      <c r="Z8" s="81">
        <f>IF(Z9+AA9=0,"",IF(Z9=4,3,IF(Z9=3,1,0)))</f>
        <v>1</v>
      </c>
      <c r="AA8" s="82"/>
      <c r="AB8" s="81">
        <f>IF(AB9+AC9=0,"",IF(AB9=4,3,IF(AB9=3,1,0)))</f>
        <v>0</v>
      </c>
      <c r="AC8" s="82"/>
      <c r="AD8" s="81">
        <f>IF(AD9+AE9=0,"",IF(AD9=4,3,IF(AD9=3,1,0)))</f>
        <v>3</v>
      </c>
      <c r="AE8" s="82"/>
      <c r="AF8" s="81">
        <f>IF(AF9+AG9=0,"",IF(AF9=4,3,IF(AF9=3,1,0)))</f>
        <v>1</v>
      </c>
      <c r="AG8" s="82"/>
      <c r="AH8" s="81">
        <f>IF(AH9+AI9=0,"",IF(AH9=4,3,IF(AH9=3,1,0)))</f>
        <v>0</v>
      </c>
      <c r="AI8" s="82"/>
      <c r="AJ8" s="81">
        <f>IF(AJ9+AK9=0,"",IF(AJ9=4,3,IF(AJ9=3,1,0)))</f>
        <v>0</v>
      </c>
      <c r="AK8" s="82"/>
      <c r="AL8" s="81">
        <f>IF(AL9+AM9=0,"",IF(AL9=4,3,IF(AL9=3,1,0)))</f>
        <v>3</v>
      </c>
      <c r="AM8" s="82"/>
      <c r="AN8" s="81">
        <f>IF(AN9+AO9=0,"",IF(AN9=4,3,IF(AN9=3,1,0)))</f>
        <v>0</v>
      </c>
      <c r="AO8" s="82"/>
      <c r="AP8" s="90">
        <f>SUM(AP9/AQ9)</f>
        <v>0.6097560975609756</v>
      </c>
      <c r="AQ8" s="91"/>
      <c r="AS8" s="88">
        <f>IF($N8=1,$K8/2)+IF($N8=0,$K8)</f>
        <v>11</v>
      </c>
      <c r="AT8" s="92"/>
      <c r="AU8" s="88">
        <f>IF($R8=1,$K8/2)+IF($R8=0,$K8)</f>
        <v>11</v>
      </c>
      <c r="AV8" s="88">
        <f>IF($T8=1,$K8/2)+IF($T8=0,$K8)</f>
        <v>11</v>
      </c>
      <c r="AW8" s="88">
        <f>IF($V8=1,$K8/2)+IF($V8=0,$K8)</f>
        <v>0</v>
      </c>
      <c r="AX8" s="88">
        <f>IF($X8=1,$K8/2)+IF($X8=0,$K8)</f>
        <v>11</v>
      </c>
      <c r="AY8" s="88">
        <f>IF($Z8=1,$K8/2)+IF($Z8=0,$K8)</f>
        <v>5.5</v>
      </c>
      <c r="AZ8" s="88">
        <f>IF($AB8=1,$K8/2)+IF($AB8=0,$K8)</f>
        <v>11</v>
      </c>
      <c r="BA8" s="88">
        <f>IF($AD8=1,$K8/2)+IF($AD8=0,$K8)</f>
        <v>0</v>
      </c>
      <c r="BB8" s="88">
        <f>IF($AF8=1,$K8/2)+IF($AF8=0,$K8)</f>
        <v>5.5</v>
      </c>
      <c r="BC8" s="88">
        <f>IF($AH8=1,$K8/2)+IF($AH8=0,$K8)</f>
        <v>11</v>
      </c>
      <c r="BD8" s="88">
        <f>IF($AJ8=1,$K8/2)+IF($AJ8=0,$K8)</f>
        <v>11</v>
      </c>
      <c r="BE8" s="88">
        <f>IF($AL8=1,$K8/2)+IF($AL8=0,$K8)</f>
        <v>0</v>
      </c>
      <c r="BF8" s="88">
        <f>IF($AN8=1,$K8/2)+IF($AN8=0,$K8)</f>
        <v>11</v>
      </c>
    </row>
    <row r="9" spans="1:58" ht="13.5" customHeight="1" x14ac:dyDescent="0.25">
      <c r="A9" s="77"/>
      <c r="B9" s="209"/>
      <c r="C9" s="205"/>
      <c r="D9" s="86"/>
      <c r="E9" s="80"/>
      <c r="F9" s="80"/>
      <c r="G9" s="207"/>
      <c r="H9" s="85"/>
      <c r="I9" s="80"/>
      <c r="J9" s="112"/>
      <c r="K9" s="87"/>
      <c r="L9" s="80"/>
      <c r="M9" s="93"/>
      <c r="N9" s="17">
        <v>1</v>
      </c>
      <c r="O9" s="18">
        <v>4</v>
      </c>
      <c r="P9" s="100"/>
      <c r="Q9" s="101"/>
      <c r="R9" s="17">
        <v>0</v>
      </c>
      <c r="S9" s="18">
        <v>4</v>
      </c>
      <c r="T9" s="17">
        <v>0</v>
      </c>
      <c r="U9" s="18">
        <v>4</v>
      </c>
      <c r="V9" s="19">
        <v>4</v>
      </c>
      <c r="W9" s="20">
        <v>1</v>
      </c>
      <c r="X9" s="17">
        <v>0</v>
      </c>
      <c r="Y9" s="18">
        <v>4</v>
      </c>
      <c r="Z9" s="17">
        <v>3</v>
      </c>
      <c r="AA9" s="18">
        <v>3</v>
      </c>
      <c r="AB9" s="17">
        <v>1</v>
      </c>
      <c r="AC9" s="18">
        <v>4</v>
      </c>
      <c r="AD9" s="17">
        <v>4</v>
      </c>
      <c r="AE9" s="18">
        <v>1</v>
      </c>
      <c r="AF9" s="17">
        <v>3</v>
      </c>
      <c r="AG9" s="18">
        <v>3</v>
      </c>
      <c r="AH9" s="17">
        <v>2</v>
      </c>
      <c r="AI9" s="18">
        <v>4</v>
      </c>
      <c r="AJ9" s="17">
        <v>1</v>
      </c>
      <c r="AK9" s="18">
        <v>4</v>
      </c>
      <c r="AL9" s="17">
        <v>4</v>
      </c>
      <c r="AM9" s="18">
        <v>1</v>
      </c>
      <c r="AN9" s="17">
        <v>2</v>
      </c>
      <c r="AO9" s="18">
        <v>4</v>
      </c>
      <c r="AP9" s="21">
        <f>SUM($AN9,$AL9,$AJ9,$AH9,$AF9,$AD9,$AB9,$Z9,$X9,$V9,$T9,$R9,$P9,$N9,)</f>
        <v>25</v>
      </c>
      <c r="AQ9" s="22">
        <f>SUM($AO9,$AM9,$AK9,$AI9,$AG9,$AE9,$AC9,$AA9,$Y9,$W9,$U9,$S9,$Q9,$O9,)</f>
        <v>41</v>
      </c>
      <c r="AS9" s="88"/>
      <c r="AT9" s="92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</row>
    <row r="10" spans="1:58" ht="13.5" customHeight="1" x14ac:dyDescent="0.25">
      <c r="A10" s="77">
        <v>3</v>
      </c>
      <c r="B10" s="210" t="s">
        <v>95</v>
      </c>
      <c r="C10" s="204" t="s">
        <v>94</v>
      </c>
      <c r="D10" s="86"/>
      <c r="E10" s="80">
        <f>(G10+F10)</f>
        <v>1514.05</v>
      </c>
      <c r="F10" s="80">
        <f t="shared" ref="F10" si="1">IF(I10&gt;150,IF(H10&gt;=65,0,SUM(K10-(COUNT(N10:AO10))*3*(15+50)%)*10),IF(I10&lt;-150,IF((K10-(COUNT(N10:AO10))*3*((G10-L10)/10+50)%)*10&lt;1,0,SUM(K10-(COUNT(N10:AO10))*3*((G10-L10)/10+50)%)*10),SUM(K10-(COUNT(N10:AO10))*3*((G10-L10)/10+50)%)*10))</f>
        <v>17.049999999999983</v>
      </c>
      <c r="G10" s="206">
        <v>1497</v>
      </c>
      <c r="H10" s="85">
        <f t="shared" ref="H10" si="2">IF(COUNT(N10:AO10)=0,0,K10/((COUNT(N10:AO10))*3)%)</f>
        <v>56.410256410256409</v>
      </c>
      <c r="I10" s="80">
        <f>(G10-L10)</f>
        <v>20.384615384615472</v>
      </c>
      <c r="J10" s="194">
        <v>3</v>
      </c>
      <c r="K10" s="87">
        <f>SUM(N10:AO10)</f>
        <v>22</v>
      </c>
      <c r="L10" s="80">
        <f t="shared" ref="L10" si="3">(SUM($G$6:$G$33)-G10)/(COUNT($G$6:$G$33)-1)</f>
        <v>1476.6153846153845</v>
      </c>
      <c r="M10" s="93">
        <f>AU34</f>
        <v>128.5</v>
      </c>
      <c r="N10" s="96">
        <f>IF(N11+O11=0,"",IF(N11=4,3,IF(N11=3,1,0)))</f>
        <v>1</v>
      </c>
      <c r="O10" s="82"/>
      <c r="P10" s="81">
        <f>IF(P11+Q11=0,"",IF(P11=4,3,IF(P11=3,1,0)))</f>
        <v>3</v>
      </c>
      <c r="Q10" s="82"/>
      <c r="R10" s="98"/>
      <c r="S10" s="102"/>
      <c r="T10" s="96">
        <f>IF(T11+U11=0,"",IF(T11=4,3,IF(T11=3,1,0)))</f>
        <v>3</v>
      </c>
      <c r="U10" s="82"/>
      <c r="V10" s="81">
        <f>IF(V11+W11=0,"",IF(V11=4,3,IF(V11=3,1,0)))</f>
        <v>3</v>
      </c>
      <c r="W10" s="82"/>
      <c r="X10" s="81">
        <f>IF(X11+Y11=0,"",IF(X11=4,3,IF(X11=3,1,0)))</f>
        <v>3</v>
      </c>
      <c r="Y10" s="82"/>
      <c r="Z10" s="81">
        <f>IF(Z11+AA11=0,"",IF(Z11=4,3,IF(Z11=3,1,0)))</f>
        <v>1</v>
      </c>
      <c r="AA10" s="82"/>
      <c r="AB10" s="81">
        <f>IF(AB11+AC11=0,"",IF(AB11=4,3,IF(AB11=3,1,0)))</f>
        <v>0</v>
      </c>
      <c r="AC10" s="82"/>
      <c r="AD10" s="81">
        <f>IF(AD11+AE11=0,"",IF(AD11=4,3,IF(AD11=3,1,0)))</f>
        <v>1</v>
      </c>
      <c r="AE10" s="82"/>
      <c r="AF10" s="81">
        <f>IF(AF11+AG11=0,"",IF(AF11=4,3,IF(AF11=3,1,0)))</f>
        <v>0</v>
      </c>
      <c r="AG10" s="82"/>
      <c r="AH10" s="81">
        <f>IF(AH11+AI11=0,"",IF(AH11=4,3,IF(AH11=3,1,0)))</f>
        <v>3</v>
      </c>
      <c r="AI10" s="82"/>
      <c r="AJ10" s="81">
        <f>IF(AJ11+AK11=0,"",IF(AJ11=4,3,IF(AJ11=3,1,0)))</f>
        <v>1</v>
      </c>
      <c r="AK10" s="82"/>
      <c r="AL10" s="81">
        <f>IF(AL11+AM11=0,"",IF(AL11=4,3,IF(AL11=3,1,0)))</f>
        <v>0</v>
      </c>
      <c r="AM10" s="82"/>
      <c r="AN10" s="81">
        <f>IF(AN11+AO11=0,"",IF(AN11=4,3,IF(AN11=3,1,0)))</f>
        <v>3</v>
      </c>
      <c r="AO10" s="82"/>
      <c r="AP10" s="90">
        <f>SUM(AP11/AQ11)</f>
        <v>1.4285714285714286</v>
      </c>
      <c r="AQ10" s="91"/>
      <c r="AS10" s="88">
        <f>IF($N10=1,$K10/2)+IF($N10=0,$K10)</f>
        <v>11</v>
      </c>
      <c r="AT10" s="88">
        <f>IF($P10=1,$K10/2)+IF($P10=0,$K10)</f>
        <v>0</v>
      </c>
      <c r="AU10" s="92"/>
      <c r="AV10" s="88">
        <f>IF($T10=1,$K10/2)+IF($T10=0,$K10)</f>
        <v>0</v>
      </c>
      <c r="AW10" s="88">
        <f>IF($V10=1,$K10/2)+IF($V10=0,$K10)</f>
        <v>0</v>
      </c>
      <c r="AX10" s="88">
        <f>IF($X10=1,$K10/2)+IF($X10=0,$K10)</f>
        <v>0</v>
      </c>
      <c r="AY10" s="88">
        <f>IF($Z10=1,$K10/2)+IF($Z10=0,$K10)</f>
        <v>11</v>
      </c>
      <c r="AZ10" s="88">
        <f>IF($AB10=1,$K10/2)+IF($AB10=0,$K10)</f>
        <v>22</v>
      </c>
      <c r="BA10" s="88">
        <f>IF($AD10=1,$K10/2)+IF($AD10=0,$K10)</f>
        <v>11</v>
      </c>
      <c r="BB10" s="88">
        <f>IF($AF10=1,$K10/2)+IF($AF10=0,$K10)</f>
        <v>22</v>
      </c>
      <c r="BC10" s="88">
        <f>IF($AH10=1,$K10/2)+IF($AH10=0,$K10)</f>
        <v>0</v>
      </c>
      <c r="BD10" s="88">
        <f>IF($AJ10=1,$K10/2)+IF($AJ10=0,$K10)</f>
        <v>11</v>
      </c>
      <c r="BE10" s="88">
        <f>IF($AL10=1,$K10/2)+IF($AL10=0,$K10)</f>
        <v>22</v>
      </c>
      <c r="BF10" s="88">
        <f>IF($AN10=1,$K10/2)+IF($AN10=0,$K10)</f>
        <v>0</v>
      </c>
    </row>
    <row r="11" spans="1:58" ht="13.5" customHeight="1" x14ac:dyDescent="0.25">
      <c r="A11" s="77"/>
      <c r="B11" s="211"/>
      <c r="C11" s="205"/>
      <c r="D11" s="86"/>
      <c r="E11" s="80"/>
      <c r="F11" s="80"/>
      <c r="G11" s="207"/>
      <c r="H11" s="85"/>
      <c r="I11" s="80"/>
      <c r="J11" s="194"/>
      <c r="K11" s="87"/>
      <c r="L11" s="80"/>
      <c r="M11" s="93"/>
      <c r="N11" s="17">
        <v>3</v>
      </c>
      <c r="O11" s="18">
        <v>3</v>
      </c>
      <c r="P11" s="17">
        <v>4</v>
      </c>
      <c r="Q11" s="18">
        <v>0</v>
      </c>
      <c r="R11" s="100"/>
      <c r="S11" s="103"/>
      <c r="T11" s="19">
        <v>4</v>
      </c>
      <c r="U11" s="20">
        <v>0</v>
      </c>
      <c r="V11" s="17">
        <v>4</v>
      </c>
      <c r="W11" s="18">
        <v>1</v>
      </c>
      <c r="X11" s="17">
        <v>4</v>
      </c>
      <c r="Y11" s="18">
        <v>1</v>
      </c>
      <c r="Z11" s="17">
        <v>3</v>
      </c>
      <c r="AA11" s="18">
        <v>3</v>
      </c>
      <c r="AB11" s="17">
        <v>1</v>
      </c>
      <c r="AC11" s="18">
        <v>4</v>
      </c>
      <c r="AD11" s="17">
        <v>3</v>
      </c>
      <c r="AE11" s="18">
        <v>3</v>
      </c>
      <c r="AF11" s="17">
        <v>1</v>
      </c>
      <c r="AG11" s="18">
        <v>4</v>
      </c>
      <c r="AH11" s="17">
        <v>4</v>
      </c>
      <c r="AI11" s="18">
        <v>1</v>
      </c>
      <c r="AJ11" s="17">
        <v>3</v>
      </c>
      <c r="AK11" s="18">
        <v>3</v>
      </c>
      <c r="AL11" s="17">
        <v>2</v>
      </c>
      <c r="AM11" s="18">
        <v>4</v>
      </c>
      <c r="AN11" s="17">
        <v>4</v>
      </c>
      <c r="AO11" s="18">
        <v>1</v>
      </c>
      <c r="AP11" s="21">
        <f>SUM($AN11,$AL11,$AJ11,$AH11,$AF11,$AD11,$AB11,$Z11,$X11,$V11,$T11,$R11,$P11,$N11,)</f>
        <v>40</v>
      </c>
      <c r="AQ11" s="22">
        <f>SUM($AO11,$AM11,$AK11,$AI11,$AG11,$AE11,$AC11,$AA11,$Y11,$W11,$U11,$S11,$Q11,$O11,)</f>
        <v>28</v>
      </c>
      <c r="AS11" s="88"/>
      <c r="AT11" s="88"/>
      <c r="AU11" s="92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</row>
    <row r="12" spans="1:58" ht="13.5" customHeight="1" x14ac:dyDescent="0.25">
      <c r="A12" s="77">
        <v>4</v>
      </c>
      <c r="B12" s="208" t="s">
        <v>96</v>
      </c>
      <c r="C12" s="204" t="s">
        <v>97</v>
      </c>
      <c r="D12" s="86"/>
      <c r="E12" s="80">
        <f>(G12+F12)</f>
        <v>1448.69</v>
      </c>
      <c r="F12" s="80">
        <f t="shared" ref="F12" si="4">IF(I12&gt;150,IF(H12&gt;=65,0,SUM(K12-(COUNT(N12:AO12))*3*(15+50)%)*10),IF(I12&lt;-150,IF((K12-(COUNT(N12:AO12))*3*((G12-L12)/10+50)%)*10&lt;1,0,SUM(K12-(COUNT(N12:AO12))*3*((G12-L12)/10+50)%)*10),SUM(K12-(COUNT(N12:AO12))*3*((G12-L12)/10+50)%)*10))</f>
        <v>-56.31</v>
      </c>
      <c r="G12" s="206">
        <v>1505</v>
      </c>
      <c r="H12" s="85">
        <f t="shared" ref="H12" si="5">IF(COUNT(N12:AO12)=0,0,K12/((COUNT(N12:AO12))*3)%)</f>
        <v>38.46153846153846</v>
      </c>
      <c r="I12" s="80">
        <f>(G12-L12)</f>
        <v>29</v>
      </c>
      <c r="J12" s="112">
        <v>10</v>
      </c>
      <c r="K12" s="87">
        <f>SUM(N12:AO12)</f>
        <v>15</v>
      </c>
      <c r="L12" s="80">
        <f t="shared" ref="L12" si="6">(SUM($G$6:$G$33)-G12)/(COUNT($G$6:$G$33)-1)</f>
        <v>1476</v>
      </c>
      <c r="M12" s="93">
        <f>AV34</f>
        <v>87.5</v>
      </c>
      <c r="N12" s="96">
        <f>IF(N13+O13=0,"",IF(N13=4,3,IF(N13=3,1,0)))</f>
        <v>0</v>
      </c>
      <c r="O12" s="82"/>
      <c r="P12" s="81">
        <f>IF(P13+Q13=0,"",IF(P13=4,3,IF(P13=3,1,0)))</f>
        <v>3</v>
      </c>
      <c r="Q12" s="82"/>
      <c r="R12" s="81">
        <f>IF(R13+S13=0,"",IF(R13=4,3,IF(R13=3,1,0)))</f>
        <v>0</v>
      </c>
      <c r="S12" s="82"/>
      <c r="T12" s="98"/>
      <c r="U12" s="102"/>
      <c r="V12" s="96">
        <f>IF(V13+W13=0,"",IF(V13=4,3,IF(V13=3,1,0)))</f>
        <v>0</v>
      </c>
      <c r="W12" s="82"/>
      <c r="X12" s="81">
        <f>IF(X13+Y13=0,"",IF(X13=4,3,IF(X13=3,1,0)))</f>
        <v>3</v>
      </c>
      <c r="Y12" s="82"/>
      <c r="Z12" s="81">
        <f>IF(Z13+AA13=0,"",IF(Z13=4,3,IF(Z13=3,1,0)))</f>
        <v>3</v>
      </c>
      <c r="AA12" s="82"/>
      <c r="AB12" s="81">
        <f>IF(AB13+AC13=0,"",IF(AB13=4,3,IF(AB13=3,1,0)))</f>
        <v>1</v>
      </c>
      <c r="AC12" s="82"/>
      <c r="AD12" s="81">
        <f>IF(AD13+AE13=0,"",IF(AD13=4,3,IF(AD13=3,1,0)))</f>
        <v>1</v>
      </c>
      <c r="AE12" s="82"/>
      <c r="AF12" s="81">
        <f>IF(AF13+AG13=0,"",IF(AF13=4,3,IF(AF13=3,1,0)))</f>
        <v>0</v>
      </c>
      <c r="AG12" s="82"/>
      <c r="AH12" s="81">
        <f>IF(AH13+AI13=0,"",IF(AH13=4,3,IF(AH13=3,1,0)))</f>
        <v>0</v>
      </c>
      <c r="AI12" s="82"/>
      <c r="AJ12" s="81">
        <f>IF(AJ13+AK13=0,"",IF(AJ13=4,3,IF(AJ13=3,1,0)))</f>
        <v>0</v>
      </c>
      <c r="AK12" s="82"/>
      <c r="AL12" s="81">
        <f>IF(AL13+AM13=0,"",IF(AL13=4,3,IF(AL13=3,1,0)))</f>
        <v>1</v>
      </c>
      <c r="AM12" s="82"/>
      <c r="AN12" s="81">
        <f>IF(AN13+AO13=0,"",IF(AN13=4,3,IF(AN13=3,1,0)))</f>
        <v>3</v>
      </c>
      <c r="AO12" s="82"/>
      <c r="AP12" s="90">
        <f>SUM(AP13/AQ13)</f>
        <v>0.84210526315789469</v>
      </c>
      <c r="AQ12" s="91"/>
      <c r="AS12" s="88">
        <f>IF($N12=1,$K12/2)+IF($N12=0,$K12)</f>
        <v>15</v>
      </c>
      <c r="AT12" s="88">
        <f>IF($P12=1,$K12/2)+IF($P12=0,$K12)</f>
        <v>0</v>
      </c>
      <c r="AU12" s="88">
        <f>IF($R12=1,$K12/2)+IF($R12=0,$K12)</f>
        <v>15</v>
      </c>
      <c r="AV12" s="92"/>
      <c r="AW12" s="88">
        <f>IF($V12=1,$K12/2)+IF($V12=0,$K12)</f>
        <v>15</v>
      </c>
      <c r="AX12" s="88">
        <f>IF($X12=1,$K12/2)+IF($X12=0,$K12)</f>
        <v>0</v>
      </c>
      <c r="AY12" s="88">
        <f>IF($Z12=1,$K12/2)+IF($Z12=0,$K12)</f>
        <v>0</v>
      </c>
      <c r="AZ12" s="88">
        <f>IF($AB12=1,$K12/2)+IF($AB12=0,$K12)</f>
        <v>7.5</v>
      </c>
      <c r="BA12" s="88">
        <f>IF($AD12=1,$K12/2)+IF($AD12=0,$K12)</f>
        <v>7.5</v>
      </c>
      <c r="BB12" s="88">
        <f>IF($AF12=1,$K12/2)+IF($AF12=0,$K12)</f>
        <v>15</v>
      </c>
      <c r="BC12" s="88">
        <f>IF($AH12=1,$K12/2)+IF($AH12=0,$K12)</f>
        <v>15</v>
      </c>
      <c r="BD12" s="88">
        <f>IF($AJ12=1,$K12/2)+IF($AJ12=0,$K12)</f>
        <v>15</v>
      </c>
      <c r="BE12" s="88">
        <f>IF($AL12=1,$K12/2)+IF($AL12=0,$K12)</f>
        <v>7.5</v>
      </c>
      <c r="BF12" s="88">
        <f>IF($AN12=1,$K12/2)+IF($AN12=0,$K12)</f>
        <v>0</v>
      </c>
    </row>
    <row r="13" spans="1:58" ht="13.5" customHeight="1" x14ac:dyDescent="0.25">
      <c r="A13" s="77"/>
      <c r="B13" s="209"/>
      <c r="C13" s="205"/>
      <c r="D13" s="86"/>
      <c r="E13" s="80"/>
      <c r="F13" s="80"/>
      <c r="G13" s="207"/>
      <c r="H13" s="85"/>
      <c r="I13" s="80"/>
      <c r="J13" s="112"/>
      <c r="K13" s="87"/>
      <c r="L13" s="80"/>
      <c r="M13" s="93"/>
      <c r="N13" s="17">
        <v>2</v>
      </c>
      <c r="O13" s="18">
        <v>4</v>
      </c>
      <c r="P13" s="17">
        <v>4</v>
      </c>
      <c r="Q13" s="18">
        <v>0</v>
      </c>
      <c r="R13" s="19">
        <v>0</v>
      </c>
      <c r="S13" s="20">
        <v>4</v>
      </c>
      <c r="T13" s="100"/>
      <c r="U13" s="103"/>
      <c r="V13" s="17">
        <v>2</v>
      </c>
      <c r="W13" s="18">
        <v>4</v>
      </c>
      <c r="X13" s="17">
        <v>4</v>
      </c>
      <c r="Y13" s="18">
        <v>2</v>
      </c>
      <c r="Z13" s="17">
        <v>4</v>
      </c>
      <c r="AA13" s="18">
        <v>2</v>
      </c>
      <c r="AB13" s="17">
        <v>3</v>
      </c>
      <c r="AC13" s="18">
        <v>3</v>
      </c>
      <c r="AD13" s="17">
        <v>3</v>
      </c>
      <c r="AE13" s="18">
        <v>3</v>
      </c>
      <c r="AF13" s="17">
        <v>1</v>
      </c>
      <c r="AG13" s="18">
        <v>4</v>
      </c>
      <c r="AH13" s="17">
        <v>1</v>
      </c>
      <c r="AI13" s="18">
        <v>4</v>
      </c>
      <c r="AJ13" s="17">
        <v>1</v>
      </c>
      <c r="AK13" s="18">
        <v>4</v>
      </c>
      <c r="AL13" s="17">
        <v>3</v>
      </c>
      <c r="AM13" s="18">
        <v>3</v>
      </c>
      <c r="AN13" s="17">
        <v>4</v>
      </c>
      <c r="AO13" s="18">
        <v>1</v>
      </c>
      <c r="AP13" s="21">
        <f>SUM($AN13,$AL13,$AJ13,$AH13,$AF13,$AD13,$AB13,$Z13,$X13,$V13,$T13,$R13,$P13,$N13,)</f>
        <v>32</v>
      </c>
      <c r="AQ13" s="22">
        <f>SUM($AO13,$AM13,$AK13,$AI13,$AG13,$AE13,$AC13,$AA13,$Y13,$W13,$U13,$S13,$Q13,$O13,)</f>
        <v>38</v>
      </c>
      <c r="AS13" s="88"/>
      <c r="AT13" s="88"/>
      <c r="AU13" s="88"/>
      <c r="AV13" s="92"/>
      <c r="AW13" s="88"/>
      <c r="AX13" s="88"/>
      <c r="AY13" s="88"/>
      <c r="AZ13" s="88"/>
      <c r="BA13" s="88"/>
      <c r="BB13" s="88"/>
      <c r="BC13" s="88"/>
      <c r="BD13" s="88"/>
      <c r="BE13" s="88"/>
      <c r="BF13" s="88"/>
    </row>
    <row r="14" spans="1:58" ht="13.5" customHeight="1" x14ac:dyDescent="0.25">
      <c r="A14" s="77">
        <v>5</v>
      </c>
      <c r="B14" s="208" t="s">
        <v>98</v>
      </c>
      <c r="C14" s="204" t="s">
        <v>99</v>
      </c>
      <c r="D14" s="86"/>
      <c r="E14" s="80">
        <f>(G14+F14)</f>
        <v>1424.05</v>
      </c>
      <c r="F14" s="80">
        <f t="shared" ref="F14" si="7">IF(I14&gt;150,IF(H14&gt;=65,0,SUM(K14-(COUNT(N14:AO14))*3*(15+50)%)*10),IF(I14&lt;-150,IF((K14-(COUNT(N14:AO14))*3*((G14-L14)/10+50)%)*10&lt;1,0,SUM(K14-(COUNT(N14:AO14))*3*((G14-L14)/10+50)%)*10),SUM(K14-(COUNT(N14:AO14))*3*((G14-L14)/10+50)%)*10))</f>
        <v>-72.950000000000017</v>
      </c>
      <c r="G14" s="206">
        <v>1497</v>
      </c>
      <c r="H14" s="85">
        <f t="shared" ref="H14" si="8">IF(COUNT(N14:AO14)=0,0,K14/((COUNT(N14:AO14))*3)%)</f>
        <v>33.333333333333336</v>
      </c>
      <c r="I14" s="80">
        <f>(G14-L14)</f>
        <v>20.384615384615472</v>
      </c>
      <c r="J14" s="112">
        <v>11</v>
      </c>
      <c r="K14" s="87">
        <f>SUM(N14:AO14)</f>
        <v>13</v>
      </c>
      <c r="L14" s="80">
        <f t="shared" ref="L14" si="9">(SUM($G$6:$G$33)-G14)/(COUNT($G$6:$G$33)-1)</f>
        <v>1476.6153846153845</v>
      </c>
      <c r="M14" s="93">
        <f>AW34</f>
        <v>73.5</v>
      </c>
      <c r="N14" s="96">
        <f>IF(N15+O15=0,"",IF(N15=4,3,IF(N15=3,1,0)))</f>
        <v>0</v>
      </c>
      <c r="O14" s="82"/>
      <c r="P14" s="81">
        <f>IF(P15+Q15=0,"",IF(P15=4,3,IF(P15=3,1,0)))</f>
        <v>0</v>
      </c>
      <c r="Q14" s="82"/>
      <c r="R14" s="81">
        <f>IF(R15+S15=0,"",IF(R15=4,3,IF(R15=3,1,0)))</f>
        <v>0</v>
      </c>
      <c r="S14" s="82"/>
      <c r="T14" s="81">
        <f>IF(T15+U15=0,"",IF(T15=4,3,IF(T15=3,1,0)))</f>
        <v>3</v>
      </c>
      <c r="U14" s="82"/>
      <c r="V14" s="98"/>
      <c r="W14" s="102"/>
      <c r="X14" s="96">
        <f>IF(X15+Y15=0,"",IF(X15=4,3,IF(X15=3,1,0)))</f>
        <v>3</v>
      </c>
      <c r="Y14" s="82"/>
      <c r="Z14" s="81">
        <f>IF(Z15+AA15=0,"",IF(Z15=4,3,IF(Z15=3,1,0)))</f>
        <v>0</v>
      </c>
      <c r="AA14" s="82"/>
      <c r="AB14" s="81">
        <f>IF(AB15+AC15=0,"",IF(AB15=4,3,IF(AB15=3,1,0)))</f>
        <v>0</v>
      </c>
      <c r="AC14" s="82"/>
      <c r="AD14" s="81">
        <f>IF(AD15+AE15=0,"",IF(AD15=4,3,IF(AD15=3,1,0)))</f>
        <v>3</v>
      </c>
      <c r="AE14" s="82"/>
      <c r="AF14" s="81">
        <f>IF(AF15+AG15=0,"",IF(AF15=4,3,IF(AF15=3,1,0)))</f>
        <v>0</v>
      </c>
      <c r="AG14" s="82"/>
      <c r="AH14" s="81">
        <f>IF(AH15+AI15=0,"",IF(AH15=4,3,IF(AH15=3,1,0)))</f>
        <v>1</v>
      </c>
      <c r="AI14" s="82"/>
      <c r="AJ14" s="81">
        <f>IF(AJ15+AK15=0,"",IF(AJ15=4,3,IF(AJ15=3,1,0)))</f>
        <v>3</v>
      </c>
      <c r="AK14" s="82"/>
      <c r="AL14" s="81">
        <f>IF(AL15+AM15=0,"",IF(AL15=4,3,IF(AL15=3,1,0)))</f>
        <v>0</v>
      </c>
      <c r="AM14" s="82"/>
      <c r="AN14" s="81">
        <f>IF(AN15+AO15=0,"",IF(AN15=4,3,IF(AN15=3,1,0)))</f>
        <v>0</v>
      </c>
      <c r="AO14" s="82"/>
      <c r="AP14" s="90">
        <f>SUM(AP15/AQ15)</f>
        <v>0.68292682926829273</v>
      </c>
      <c r="AQ14" s="91"/>
      <c r="AR14" s="23"/>
      <c r="AS14" s="88">
        <f>IF($N14=1,$K14/2)+IF($N14=0,$K14)</f>
        <v>13</v>
      </c>
      <c r="AT14" s="88">
        <f>IF($P14=1,$K14/2)+IF($P14=0,$K14)</f>
        <v>13</v>
      </c>
      <c r="AU14" s="88">
        <f>IF($R14=1,$K14/2)+IF($R14=0,$K14)</f>
        <v>13</v>
      </c>
      <c r="AV14" s="88">
        <f>IF($T14=1,$K14/2)+IF($T14=0,$K14)</f>
        <v>0</v>
      </c>
      <c r="AW14" s="92"/>
      <c r="AX14" s="88">
        <f>IF($X14=1,$K14/2)+IF($X14=0,$K14)</f>
        <v>0</v>
      </c>
      <c r="AY14" s="88">
        <f>IF($Z14=1,$K14/2)+IF($Z14=0,$K14)</f>
        <v>13</v>
      </c>
      <c r="AZ14" s="88">
        <f>IF($AB14=1,$K14/2)+IF($AB14=0,$K14)</f>
        <v>13</v>
      </c>
      <c r="BA14" s="88">
        <f>IF($AD14=1,$K14/2)+IF($AD14=0,$K14)</f>
        <v>0</v>
      </c>
      <c r="BB14" s="88">
        <f>IF($AF14=1,$K14/2)+IF($AF14=0,$K14)</f>
        <v>13</v>
      </c>
      <c r="BC14" s="88">
        <f>IF($AH14=1,$K14/2)+IF($AH14=0,$K14)</f>
        <v>6.5</v>
      </c>
      <c r="BD14" s="88">
        <f>IF($AJ14=1,$K14/2)+IF($AJ14=0,$K14)</f>
        <v>0</v>
      </c>
      <c r="BE14" s="88">
        <f>IF($AL14=1,$K14/2)+IF($AL14=0,$K14)</f>
        <v>13</v>
      </c>
      <c r="BF14" s="88">
        <f>IF($AN14=1,$K14/2)+IF($AN14=0,$K14)</f>
        <v>13</v>
      </c>
    </row>
    <row r="15" spans="1:58" ht="13.5" customHeight="1" x14ac:dyDescent="0.25">
      <c r="A15" s="77"/>
      <c r="B15" s="209"/>
      <c r="C15" s="205"/>
      <c r="D15" s="86"/>
      <c r="E15" s="80"/>
      <c r="F15" s="80"/>
      <c r="G15" s="207"/>
      <c r="H15" s="85"/>
      <c r="I15" s="80"/>
      <c r="J15" s="112"/>
      <c r="K15" s="87"/>
      <c r="L15" s="80"/>
      <c r="M15" s="93"/>
      <c r="N15" s="17">
        <v>1</v>
      </c>
      <c r="O15" s="18">
        <v>4</v>
      </c>
      <c r="P15" s="19">
        <v>1</v>
      </c>
      <c r="Q15" s="20">
        <v>4</v>
      </c>
      <c r="R15" s="17">
        <v>1</v>
      </c>
      <c r="S15" s="18">
        <v>4</v>
      </c>
      <c r="T15" s="17">
        <v>4</v>
      </c>
      <c r="U15" s="18">
        <v>2</v>
      </c>
      <c r="V15" s="100"/>
      <c r="W15" s="103"/>
      <c r="X15" s="17">
        <v>4</v>
      </c>
      <c r="Y15" s="18">
        <v>1</v>
      </c>
      <c r="Z15" s="17">
        <v>2</v>
      </c>
      <c r="AA15" s="18">
        <v>4</v>
      </c>
      <c r="AB15" s="17">
        <v>1</v>
      </c>
      <c r="AC15" s="18">
        <v>4</v>
      </c>
      <c r="AD15" s="17">
        <v>4</v>
      </c>
      <c r="AE15" s="18">
        <v>2</v>
      </c>
      <c r="AF15" s="17">
        <v>1</v>
      </c>
      <c r="AG15" s="18">
        <v>4</v>
      </c>
      <c r="AH15" s="17">
        <v>3</v>
      </c>
      <c r="AI15" s="18">
        <v>3</v>
      </c>
      <c r="AJ15" s="17">
        <v>4</v>
      </c>
      <c r="AK15" s="18">
        <v>1</v>
      </c>
      <c r="AL15" s="17">
        <v>1</v>
      </c>
      <c r="AM15" s="18">
        <v>4</v>
      </c>
      <c r="AN15" s="17">
        <v>1</v>
      </c>
      <c r="AO15" s="18">
        <v>4</v>
      </c>
      <c r="AP15" s="21">
        <f>SUM($AN15,$AL15,$AJ15,$AH15,$AF15,$AD15,$AB15,$Z15,$X15,$V15,$T15,$R15,$P15,$N15,)</f>
        <v>28</v>
      </c>
      <c r="AQ15" s="22">
        <f>SUM($AO15,$AM15,$AK15,$AI15,$AG15,$AE15,$AC15,$AA15,$Y15,$W15,$U15,$S15,$Q15,$O15,)</f>
        <v>41</v>
      </c>
      <c r="AS15" s="88"/>
      <c r="AT15" s="88"/>
      <c r="AU15" s="88"/>
      <c r="AV15" s="88"/>
      <c r="AW15" s="92"/>
      <c r="AX15" s="88"/>
      <c r="AY15" s="88"/>
      <c r="AZ15" s="88"/>
      <c r="BA15" s="88"/>
      <c r="BB15" s="88"/>
      <c r="BC15" s="88"/>
      <c r="BD15" s="88"/>
      <c r="BE15" s="88"/>
      <c r="BF15" s="88"/>
    </row>
    <row r="16" spans="1:58" ht="13.5" customHeight="1" x14ac:dyDescent="0.25">
      <c r="A16" s="77">
        <v>6</v>
      </c>
      <c r="B16" s="208" t="s">
        <v>100</v>
      </c>
      <c r="C16" s="204" t="s">
        <v>97</v>
      </c>
      <c r="D16" s="86"/>
      <c r="E16" s="80">
        <f>(G16+F16)</f>
        <v>1426.67</v>
      </c>
      <c r="F16" s="80">
        <f t="shared" ref="F16" si="10">IF(I16&gt;150,IF(H16&gt;=65,0,SUM(K16-(COUNT(N16:AO16))*3*(15+50)%)*10),IF(I16&lt;-150,IF((K16-(COUNT(N16:AO16))*3*((G16-L16)/10+50)%)*10&lt;1,0,SUM(K16-(COUNT(N16:AO16))*3*((G16-L16)/10+50)%)*10),SUM(K16-(COUNT(N16:AO16))*3*((G16-L16)/10+50)%)*10))</f>
        <v>-109.33000000000004</v>
      </c>
      <c r="G16" s="206">
        <v>1536</v>
      </c>
      <c r="H16" s="85">
        <f t="shared" ref="H16" si="11">IF(COUNT(N16:AO16)=0,0,K16/((COUNT(N16:AO16))*3)%)</f>
        <v>28.205128205128204</v>
      </c>
      <c r="I16" s="80">
        <f>(G16-L16)</f>
        <v>62.384615384615472</v>
      </c>
      <c r="J16" s="112">
        <v>12</v>
      </c>
      <c r="K16" s="87">
        <f>SUM(N16:AO16)</f>
        <v>11</v>
      </c>
      <c r="L16" s="80">
        <f t="shared" ref="L16" si="12">(SUM($G$6:$G$33)-G16)/(COUNT($G$6:$G$33)-1)</f>
        <v>1473.6153846153845</v>
      </c>
      <c r="M16" s="93">
        <f>AX34</f>
        <v>84.5</v>
      </c>
      <c r="N16" s="96">
        <f>IF(N17+O17=0,"",IF(N17=4,3,IF(N17=3,1,0)))</f>
        <v>1</v>
      </c>
      <c r="O16" s="82"/>
      <c r="P16" s="81">
        <f>IF(P17+Q17=0,"",IF(P17=4,3,IF(P17=3,1,0)))</f>
        <v>3</v>
      </c>
      <c r="Q16" s="82"/>
      <c r="R16" s="81">
        <f>IF(R17+S17=0,"",IF(R17=4,3,IF(R17=3,1,0)))</f>
        <v>0</v>
      </c>
      <c r="S16" s="82"/>
      <c r="T16" s="81">
        <f>IF(T17+U17=0,"",IF(T17=4,3,IF(T17=3,1,0)))</f>
        <v>0</v>
      </c>
      <c r="U16" s="82"/>
      <c r="V16" s="81">
        <f>IF(V17+W17=0,"",IF(V17=4,3,IF(V17=3,1,0)))</f>
        <v>0</v>
      </c>
      <c r="W16" s="82"/>
      <c r="X16" s="98"/>
      <c r="Y16" s="102"/>
      <c r="Z16" s="96">
        <f>IF(Z17+AA17=0,"",IF(Z17=4,3,IF(Z17=3,1,0)))</f>
        <v>3</v>
      </c>
      <c r="AA16" s="82"/>
      <c r="AB16" s="81">
        <f>IF(AB17+AC17=0,"",IF(AB17=4,3,IF(AB17=3,1,0)))</f>
        <v>1</v>
      </c>
      <c r="AC16" s="82"/>
      <c r="AD16" s="81">
        <f>IF(AD17+AE17=0,"",IF(AD17=4,3,IF(AD17=3,1,0)))</f>
        <v>0</v>
      </c>
      <c r="AE16" s="82"/>
      <c r="AF16" s="81">
        <f>IF(AF17+AG17=0,"",IF(AF17=4,3,IF(AF17=3,1,0)))</f>
        <v>1</v>
      </c>
      <c r="AG16" s="82"/>
      <c r="AH16" s="81">
        <f>IF(AH17+AI17=0,"",IF(AH17=4,3,IF(AH17=3,1,0)))</f>
        <v>1</v>
      </c>
      <c r="AI16" s="82"/>
      <c r="AJ16" s="81">
        <f>IF(AJ17+AK17=0,"",IF(AJ17=4,3,IF(AJ17=3,1,0)))</f>
        <v>0</v>
      </c>
      <c r="AK16" s="82"/>
      <c r="AL16" s="81">
        <f>IF(AL17+AM17=0,"",IF(AL17=4,3,IF(AL17=3,1,0)))</f>
        <v>0</v>
      </c>
      <c r="AM16" s="82"/>
      <c r="AN16" s="81">
        <f>IF(AN17+AO17=0,"",IF(AN17=4,3,IF(AN17=3,1,0)))</f>
        <v>1</v>
      </c>
      <c r="AO16" s="82"/>
      <c r="AP16" s="90">
        <f>SUM(AP17/AQ17)</f>
        <v>0.70731707317073167</v>
      </c>
      <c r="AQ16" s="91"/>
      <c r="AS16" s="88">
        <f>IF($N16=1,$K16/2)+IF($N16=0,$K16)</f>
        <v>5.5</v>
      </c>
      <c r="AT16" s="88">
        <f>IF($P16=1,$K16/2)+IF($P16=0,$K16)</f>
        <v>0</v>
      </c>
      <c r="AU16" s="88">
        <f>IF($R16=1,$K16/2)+IF($R16=0,$K16)</f>
        <v>11</v>
      </c>
      <c r="AV16" s="88">
        <f>IF($T16=1,$K16/2)+IF($T16=0,$K16)</f>
        <v>11</v>
      </c>
      <c r="AW16" s="88">
        <f>IF($V16=1,$K16/2)+IF($V16=0,$K16)</f>
        <v>11</v>
      </c>
      <c r="AX16" s="92"/>
      <c r="AY16" s="88">
        <f>IF($Z16=1,$K16/2)+IF($Z16=0,$K16)</f>
        <v>0</v>
      </c>
      <c r="AZ16" s="88">
        <f>IF($AB16=1,$K16/2)+IF($AB16=0,$K16)</f>
        <v>5.5</v>
      </c>
      <c r="BA16" s="88">
        <f>IF($AD16=1,$K16/2)+IF($AD16=0,$K16)</f>
        <v>11</v>
      </c>
      <c r="BB16" s="88">
        <f>IF($AF16=1,$K16/2)+IF($AF16=0,$K16)</f>
        <v>5.5</v>
      </c>
      <c r="BC16" s="88">
        <f>IF($AH16=1,$K16/2)+IF($AH16=0,$K16)</f>
        <v>5.5</v>
      </c>
      <c r="BD16" s="88">
        <f>IF($AJ16=1,$K16/2)+IF($AJ16=0,$K16)</f>
        <v>11</v>
      </c>
      <c r="BE16" s="88">
        <f>IF($AL16=1,$K16/2)+IF($AL16=0,$K16)</f>
        <v>11</v>
      </c>
      <c r="BF16" s="88">
        <f>IF($AN16=1,$K16/2)+IF($AN16=0,$K16)</f>
        <v>5.5</v>
      </c>
    </row>
    <row r="17" spans="1:58" ht="13.5" customHeight="1" x14ac:dyDescent="0.25">
      <c r="A17" s="77"/>
      <c r="B17" s="209"/>
      <c r="C17" s="205"/>
      <c r="D17" s="86"/>
      <c r="E17" s="80"/>
      <c r="F17" s="80"/>
      <c r="G17" s="207"/>
      <c r="H17" s="85"/>
      <c r="I17" s="80"/>
      <c r="J17" s="112"/>
      <c r="K17" s="87"/>
      <c r="L17" s="80"/>
      <c r="M17" s="93"/>
      <c r="N17" s="19">
        <v>3</v>
      </c>
      <c r="O17" s="20">
        <v>3</v>
      </c>
      <c r="P17" s="17">
        <v>4</v>
      </c>
      <c r="Q17" s="18">
        <v>0</v>
      </c>
      <c r="R17" s="17">
        <v>1</v>
      </c>
      <c r="S17" s="18">
        <v>4</v>
      </c>
      <c r="T17" s="17">
        <v>2</v>
      </c>
      <c r="U17" s="18">
        <v>4</v>
      </c>
      <c r="V17" s="17">
        <v>1</v>
      </c>
      <c r="W17" s="18">
        <v>4</v>
      </c>
      <c r="X17" s="100"/>
      <c r="Y17" s="103"/>
      <c r="Z17" s="17">
        <v>4</v>
      </c>
      <c r="AA17" s="18">
        <v>2</v>
      </c>
      <c r="AB17" s="17">
        <v>3</v>
      </c>
      <c r="AC17" s="18">
        <v>3</v>
      </c>
      <c r="AD17" s="17">
        <v>1</v>
      </c>
      <c r="AE17" s="18">
        <v>4</v>
      </c>
      <c r="AF17" s="17">
        <v>3</v>
      </c>
      <c r="AG17" s="18">
        <v>3</v>
      </c>
      <c r="AH17" s="17">
        <v>3</v>
      </c>
      <c r="AI17" s="18">
        <v>3</v>
      </c>
      <c r="AJ17" s="17">
        <v>1</v>
      </c>
      <c r="AK17" s="18">
        <v>4</v>
      </c>
      <c r="AL17" s="17">
        <v>0</v>
      </c>
      <c r="AM17" s="18">
        <v>4</v>
      </c>
      <c r="AN17" s="17">
        <v>3</v>
      </c>
      <c r="AO17" s="18">
        <v>3</v>
      </c>
      <c r="AP17" s="21">
        <f>SUM($AN17,$AL17,$AJ17,$AH17,$AF17,$AD17,$AB17,$Z17,$X17,$V17,$T17,$R17,$P17,$N17,)</f>
        <v>29</v>
      </c>
      <c r="AQ17" s="22">
        <f>SUM($AO17,$AM17,$AK17,$AI17,$AG17,$AE17,$AC17,$AA17,$Y17,$W17,$U17,$S17,$Q17,$O17,)</f>
        <v>41</v>
      </c>
      <c r="AS17" s="88"/>
      <c r="AT17" s="88"/>
      <c r="AU17" s="88"/>
      <c r="AV17" s="88"/>
      <c r="AW17" s="88"/>
      <c r="AX17" s="92"/>
      <c r="AY17" s="88"/>
      <c r="AZ17" s="88"/>
      <c r="BA17" s="88"/>
      <c r="BB17" s="88"/>
      <c r="BC17" s="88"/>
      <c r="BD17" s="88"/>
      <c r="BE17" s="88"/>
      <c r="BF17" s="88"/>
    </row>
    <row r="18" spans="1:58" ht="13.5" customHeight="1" x14ac:dyDescent="0.25">
      <c r="A18" s="77">
        <v>7</v>
      </c>
      <c r="B18" s="208" t="s">
        <v>101</v>
      </c>
      <c r="C18" s="204" t="s">
        <v>94</v>
      </c>
      <c r="D18" s="86"/>
      <c r="E18" s="80">
        <f>(G18+F18)</f>
        <v>1544.5</v>
      </c>
      <c r="F18" s="80">
        <f t="shared" ref="F18" si="13">IF(I18&gt;150,IF(H18&gt;=65,0,SUM(K18-(COUNT(N18:AO18))*3*(15+50)%)*10),IF(I18&lt;-150,IF((K18-(COUNT(N18:AO18))*3*((G18-L18)/10+50)%)*10&lt;1,0,SUM(K18-(COUNT(N18:AO18))*3*((G18-L18)/10+50)%)*10),SUM(K18-(COUNT(N18:AO18))*3*((G18-L18)/10+50)%)*10))</f>
        <v>-93.500000000000014</v>
      </c>
      <c r="G18" s="206">
        <v>1638</v>
      </c>
      <c r="H18" s="85">
        <f t="shared" ref="H18" si="14">IF(COUNT(N18:AO18)=0,0,K18/((COUNT(N18:AO18))*3)%)</f>
        <v>41.025641025641022</v>
      </c>
      <c r="I18" s="80">
        <f>(G18-L18)</f>
        <v>172.23076923076928</v>
      </c>
      <c r="J18" s="112">
        <v>8</v>
      </c>
      <c r="K18" s="87">
        <f>SUM(N18:AO18)</f>
        <v>16</v>
      </c>
      <c r="L18" s="80">
        <f t="shared" ref="L18" si="15">(SUM($G$6:$G$33)-G18)/(COUNT($G$6:$G$33)-1)</f>
        <v>1465.7692307692307</v>
      </c>
      <c r="M18" s="93">
        <f>AY34</f>
        <v>95.5</v>
      </c>
      <c r="N18" s="96">
        <f>IF(N19+O19=0,"",IF(N19=4,3,IF(N19=3,1,0)))</f>
        <v>0</v>
      </c>
      <c r="O18" s="82"/>
      <c r="P18" s="81">
        <f>IF(P19+Q19=0,"",IF(P19=4,3,IF(P19=3,1,0)))</f>
        <v>1</v>
      </c>
      <c r="Q18" s="82"/>
      <c r="R18" s="81">
        <f>IF(R19+S19=0,"",IF(R19=4,3,IF(R19=3,1,0)))</f>
        <v>1</v>
      </c>
      <c r="S18" s="82"/>
      <c r="T18" s="81">
        <f>IF(T19+U19=0,"",IF(T19=4,3,IF(T19=3,1,0)))</f>
        <v>0</v>
      </c>
      <c r="U18" s="82"/>
      <c r="V18" s="81">
        <f>IF(V19+W19=0,"",IF(V19=4,3,IF(V19=3,1,0)))</f>
        <v>3</v>
      </c>
      <c r="W18" s="82"/>
      <c r="X18" s="81">
        <f>IF(X19+Y19=0,"",IF(X19=4,3,IF(X19=3,1,0)))</f>
        <v>0</v>
      </c>
      <c r="Y18" s="82"/>
      <c r="Z18" s="98"/>
      <c r="AA18" s="102"/>
      <c r="AB18" s="96">
        <f>IF(AB19+AC19=0,"",IF(AB19=4,3,IF(AB19=3,1,0)))</f>
        <v>0</v>
      </c>
      <c r="AC18" s="82"/>
      <c r="AD18" s="81">
        <f>IF(AD19+AE19=0,"",IF(AD19=4,3,IF(AD19=3,1,0)))</f>
        <v>1</v>
      </c>
      <c r="AE18" s="82"/>
      <c r="AF18" s="81">
        <f>IF(AF19+AG19=0,"",IF(AF19=4,3,IF(AF19=3,1,0)))</f>
        <v>3</v>
      </c>
      <c r="AG18" s="82"/>
      <c r="AH18" s="81">
        <f>IF(AH19+AI19=0,"",IF(AH19=4,3,IF(AH19=3,1,0)))</f>
        <v>3</v>
      </c>
      <c r="AI18" s="82"/>
      <c r="AJ18" s="81">
        <f>IF(AJ19+AK19=0,"",IF(AJ19=4,3,IF(AJ19=3,1,0)))</f>
        <v>1</v>
      </c>
      <c r="AK18" s="82"/>
      <c r="AL18" s="81">
        <f>IF(AL19+AM19=0,"",IF(AL19=4,3,IF(AL19=3,1,0)))</f>
        <v>3</v>
      </c>
      <c r="AM18" s="82"/>
      <c r="AN18" s="81">
        <f>IF(AN19+AO19=0,"",IF(AN19=4,3,IF(AN19=3,1,0)))</f>
        <v>0</v>
      </c>
      <c r="AO18" s="82"/>
      <c r="AP18" s="90">
        <f>SUM(AP19/AQ19)</f>
        <v>0.94736842105263153</v>
      </c>
      <c r="AQ18" s="91"/>
      <c r="AS18" s="88">
        <f>IF($N18=1,$K18/2)+IF($N18=0,$K18)</f>
        <v>16</v>
      </c>
      <c r="AT18" s="88">
        <f>IF($P18=1,$K18/2)+IF($P18=0,$K18)</f>
        <v>8</v>
      </c>
      <c r="AU18" s="88">
        <f>IF($R18=1,$K18/2)+IF($R18=0,$K18)</f>
        <v>8</v>
      </c>
      <c r="AV18" s="88">
        <f>IF($T18=1,$K18/2)+IF($T18=0,$K18)</f>
        <v>16</v>
      </c>
      <c r="AW18" s="88">
        <f>IF($V18=1,$K18/2)+IF($V18=0,$K18)</f>
        <v>0</v>
      </c>
      <c r="AX18" s="88">
        <f>IF($X18=1,$K18/2)+IF($X18=0,$K18)</f>
        <v>16</v>
      </c>
      <c r="AY18" s="92"/>
      <c r="AZ18" s="88">
        <f>IF($AB18=1,$K18/2)+IF($AB18=0,$K18)</f>
        <v>16</v>
      </c>
      <c r="BA18" s="88">
        <f>IF($AD18=1,$K18/2)+IF($AD18=0,$K18)</f>
        <v>8</v>
      </c>
      <c r="BB18" s="88">
        <f>IF($AF18=1,$K18/2)+IF($AF18=0,$K18)</f>
        <v>0</v>
      </c>
      <c r="BC18" s="88">
        <f>IF($AH18=1,$K18/2)+IF($AH18=0,$K18)</f>
        <v>0</v>
      </c>
      <c r="BD18" s="88">
        <f>IF($AJ18=1,$K18/2)+IF($AJ18=0,$K18)</f>
        <v>8</v>
      </c>
      <c r="BE18" s="88">
        <f>IF($AL18=1,$K18/2)+IF($AL18=0,$K18)</f>
        <v>0</v>
      </c>
      <c r="BF18" s="88">
        <f>IF($AN18=1,$K18/2)+IF($AN18=0,$K18)</f>
        <v>16</v>
      </c>
    </row>
    <row r="19" spans="1:58" ht="13.5" customHeight="1" x14ac:dyDescent="0.25">
      <c r="A19" s="77"/>
      <c r="B19" s="209"/>
      <c r="C19" s="205"/>
      <c r="D19" s="86"/>
      <c r="E19" s="80"/>
      <c r="F19" s="80"/>
      <c r="G19" s="207"/>
      <c r="H19" s="85"/>
      <c r="I19" s="80"/>
      <c r="J19" s="112"/>
      <c r="K19" s="87"/>
      <c r="L19" s="80"/>
      <c r="M19" s="93"/>
      <c r="N19" s="17">
        <v>0</v>
      </c>
      <c r="O19" s="18">
        <v>4</v>
      </c>
      <c r="P19" s="17">
        <v>3</v>
      </c>
      <c r="Q19" s="18">
        <v>3</v>
      </c>
      <c r="R19" s="17">
        <v>3</v>
      </c>
      <c r="S19" s="18">
        <v>3</v>
      </c>
      <c r="T19" s="17">
        <v>2</v>
      </c>
      <c r="U19" s="18">
        <v>4</v>
      </c>
      <c r="V19" s="17">
        <v>4</v>
      </c>
      <c r="W19" s="18">
        <v>2</v>
      </c>
      <c r="X19" s="17">
        <v>2</v>
      </c>
      <c r="Y19" s="18">
        <v>4</v>
      </c>
      <c r="Z19" s="100"/>
      <c r="AA19" s="103"/>
      <c r="AB19" s="17">
        <v>2</v>
      </c>
      <c r="AC19" s="18">
        <v>4</v>
      </c>
      <c r="AD19" s="17">
        <v>3</v>
      </c>
      <c r="AE19" s="18">
        <v>3</v>
      </c>
      <c r="AF19" s="17">
        <v>4</v>
      </c>
      <c r="AG19" s="18">
        <v>1</v>
      </c>
      <c r="AH19" s="17">
        <v>4</v>
      </c>
      <c r="AI19" s="18">
        <v>1</v>
      </c>
      <c r="AJ19" s="17">
        <v>3</v>
      </c>
      <c r="AK19" s="18">
        <v>3</v>
      </c>
      <c r="AL19" s="17">
        <v>4</v>
      </c>
      <c r="AM19" s="18">
        <v>2</v>
      </c>
      <c r="AN19" s="17">
        <v>2</v>
      </c>
      <c r="AO19" s="18">
        <v>4</v>
      </c>
      <c r="AP19" s="21">
        <f>SUM($AN19,$AL19,$AJ19,$AH19,$AF19,$AD19,$AB19,$Z19,$X19,$V19,$T19,$R19,$P19,$N19,)</f>
        <v>36</v>
      </c>
      <c r="AQ19" s="22">
        <f>SUM($AO19,$AM19,$AK19,$AI19,$AG19,$AE19,$AC19,$AA19,$Y19,$W19,$U19,$S19,$Q19,$O19,)</f>
        <v>38</v>
      </c>
      <c r="AS19" s="88"/>
      <c r="AT19" s="88"/>
      <c r="AU19" s="88"/>
      <c r="AV19" s="88"/>
      <c r="AW19" s="88"/>
      <c r="AX19" s="88"/>
      <c r="AY19" s="92"/>
      <c r="AZ19" s="88"/>
      <c r="BA19" s="88"/>
      <c r="BB19" s="88"/>
      <c r="BC19" s="88"/>
      <c r="BD19" s="88"/>
      <c r="BE19" s="88"/>
      <c r="BF19" s="88"/>
    </row>
    <row r="20" spans="1:58" ht="13.5" customHeight="1" x14ac:dyDescent="0.25">
      <c r="A20" s="77">
        <v>8</v>
      </c>
      <c r="B20" s="212" t="s">
        <v>102</v>
      </c>
      <c r="C20" s="204" t="s">
        <v>94</v>
      </c>
      <c r="D20" s="86"/>
      <c r="E20" s="80">
        <f>(G20+F20)</f>
        <v>1712</v>
      </c>
      <c r="F20" s="80">
        <f t="shared" ref="F20" si="16">IF(I20&gt;150,IF(H20&gt;=65,0,SUM(K20-(COUNT(N20:AO20))*3*(15+50)%)*10),IF(I20&lt;-150,IF((K20-(COUNT(N20:AO20))*3*((G20-L20)/10+50)%)*10&lt;1,0,SUM(K20-(COUNT(N20:AO20))*3*((G20-L20)/10+50)%)*10),SUM(K20-(COUNT(N20:AO20))*3*((G20-L20)/10+50)%)*10))</f>
        <v>0</v>
      </c>
      <c r="G20" s="206">
        <v>1712</v>
      </c>
      <c r="H20" s="85">
        <f t="shared" ref="H20" si="17">IF(COUNT(N20:AO20)=0,0,K20/((COUNT(N20:AO20))*3)%)</f>
        <v>84.615384615384613</v>
      </c>
      <c r="I20" s="80">
        <f>(G20-L20)</f>
        <v>251.92307692307691</v>
      </c>
      <c r="J20" s="201">
        <v>1</v>
      </c>
      <c r="K20" s="87">
        <f>SUM(N20:AO20)</f>
        <v>33</v>
      </c>
      <c r="L20" s="80">
        <f t="shared" ref="L20" si="18">(SUM($G$6:$G$33)-G20)/(COUNT($G$6:$G$33)-1)</f>
        <v>1460.0769230769231</v>
      </c>
      <c r="M20" s="93">
        <f>AZ34</f>
        <v>192.5</v>
      </c>
      <c r="N20" s="96">
        <f>IF(N21+O21=0,"",IF(N21=4,3,IF(N21=3,1,0)))</f>
        <v>1</v>
      </c>
      <c r="O20" s="82"/>
      <c r="P20" s="81">
        <f>IF(P21+Q21=0,"",IF(P21=4,3,IF(P21=3,1,0)))</f>
        <v>3</v>
      </c>
      <c r="Q20" s="82"/>
      <c r="R20" s="81">
        <f>IF(R21+S21=0,"",IF(R21=4,3,IF(R21=3,1,0)))</f>
        <v>3</v>
      </c>
      <c r="S20" s="82"/>
      <c r="T20" s="81">
        <f>IF(T21+U21=0,"",IF(T21=4,3,IF(T21=3,1,0)))</f>
        <v>1</v>
      </c>
      <c r="U20" s="82"/>
      <c r="V20" s="81">
        <f>IF(V21+W21=0,"",IF(V21=4,3,IF(V21=3,1,0)))</f>
        <v>3</v>
      </c>
      <c r="W20" s="82"/>
      <c r="X20" s="81">
        <f>IF(X21+Y21=0,"",IF(X21=4,3,IF(X21=3,1,0)))</f>
        <v>1</v>
      </c>
      <c r="Y20" s="82"/>
      <c r="Z20" s="81">
        <f>IF(Z21+AA21=0,"",IF(Z21=4,3,IF(Z21=3,1,0)))</f>
        <v>3</v>
      </c>
      <c r="AA20" s="82"/>
      <c r="AB20" s="98"/>
      <c r="AC20" s="102"/>
      <c r="AD20" s="96">
        <v>3</v>
      </c>
      <c r="AE20" s="82"/>
      <c r="AF20" s="81">
        <f>IF(AF21+AG21=0,"",IF(AF21=4,3,IF(AF21=3,1,0)))</f>
        <v>3</v>
      </c>
      <c r="AG20" s="82"/>
      <c r="AH20" s="81">
        <f>IF(AH21+AI21=0,"",IF(AH21=4,3,IF(AH21=3,1,0)))</f>
        <v>3</v>
      </c>
      <c r="AI20" s="82"/>
      <c r="AJ20" s="81">
        <f>IF(AJ21+AK21=0,"",IF(AJ21=4,3,IF(AJ21=3,1,0)))</f>
        <v>3</v>
      </c>
      <c r="AK20" s="82"/>
      <c r="AL20" s="81">
        <f>IF(AL21+AM21=0,"",IF(AL21=4,3,IF(AL21=3,1,0)))</f>
        <v>3</v>
      </c>
      <c r="AM20" s="82"/>
      <c r="AN20" s="81">
        <f>IF(AN21+AO21=0,"",IF(AN21=4,3,IF(AN21=3,1,0)))</f>
        <v>3</v>
      </c>
      <c r="AO20" s="82"/>
      <c r="AP20" s="90">
        <f>SUM(AP21/AQ21)</f>
        <v>2.4500000000000002</v>
      </c>
      <c r="AQ20" s="91"/>
      <c r="AS20" s="88">
        <f>IF($N20=1,$K20/2)+IF($N20=0,$K20)</f>
        <v>16.5</v>
      </c>
      <c r="AT20" s="88">
        <f>IF($P20=1,$K20/2)+IF($P20=0,$K20)</f>
        <v>0</v>
      </c>
      <c r="AU20" s="88">
        <f>IF($R20=1,$K20/2)+IF($R20=0,$K20)</f>
        <v>0</v>
      </c>
      <c r="AV20" s="88">
        <f>IF($T20=1,$K20/2)+IF($T20=0,$K20)</f>
        <v>16.5</v>
      </c>
      <c r="AW20" s="88">
        <f>IF($V20=1,$K20/2)+IF($V20=0,$K20)</f>
        <v>0</v>
      </c>
      <c r="AX20" s="88">
        <f>IF($X20=1,$K20/2)+IF($X20=0,$K20)</f>
        <v>16.5</v>
      </c>
      <c r="AY20" s="88">
        <f>IF($Z20=1,$K20/2)+IF($Z20=0,$K20)</f>
        <v>0</v>
      </c>
      <c r="AZ20" s="92"/>
      <c r="BA20" s="88">
        <f>IF($AD20=1,$K20/2)+IF($AD20=0,$K20)</f>
        <v>0</v>
      </c>
      <c r="BB20" s="88">
        <f>IF($AF20=1,$K20/2)+IF($AF20=0,$K20)</f>
        <v>0</v>
      </c>
      <c r="BC20" s="88">
        <f>IF($AH20=1,$K20/2)+IF($AH20=0,$K20)</f>
        <v>0</v>
      </c>
      <c r="BD20" s="88">
        <f>IF($AJ20=1,$K20/2)+IF($AJ20=0,$K20)</f>
        <v>0</v>
      </c>
      <c r="BE20" s="88">
        <f>IF($AL20=1,$K20/2)+IF($AL20=0,$K20)</f>
        <v>0</v>
      </c>
      <c r="BF20" s="88">
        <f>IF($AN20=1,$K20/2)+IF($AN20=0,$K20)</f>
        <v>0</v>
      </c>
    </row>
    <row r="21" spans="1:58" ht="13.5" customHeight="1" x14ac:dyDescent="0.25">
      <c r="A21" s="77"/>
      <c r="B21" s="213"/>
      <c r="C21" s="205"/>
      <c r="D21" s="86"/>
      <c r="E21" s="80"/>
      <c r="F21" s="80"/>
      <c r="G21" s="207"/>
      <c r="H21" s="85"/>
      <c r="I21" s="80"/>
      <c r="J21" s="201"/>
      <c r="K21" s="87"/>
      <c r="L21" s="80"/>
      <c r="M21" s="93"/>
      <c r="N21" s="17">
        <v>3</v>
      </c>
      <c r="O21" s="18">
        <v>3</v>
      </c>
      <c r="P21" s="17">
        <v>4</v>
      </c>
      <c r="Q21" s="18">
        <v>1</v>
      </c>
      <c r="R21" s="17">
        <v>4</v>
      </c>
      <c r="S21" s="18">
        <v>1</v>
      </c>
      <c r="T21" s="17">
        <v>3</v>
      </c>
      <c r="U21" s="18">
        <v>3</v>
      </c>
      <c r="V21" s="17">
        <v>4</v>
      </c>
      <c r="W21" s="18">
        <v>1</v>
      </c>
      <c r="X21" s="17">
        <v>3</v>
      </c>
      <c r="Y21" s="18">
        <v>3</v>
      </c>
      <c r="Z21" s="17">
        <v>4</v>
      </c>
      <c r="AA21" s="18">
        <v>2</v>
      </c>
      <c r="AB21" s="100"/>
      <c r="AC21" s="103"/>
      <c r="AD21" s="17">
        <v>4</v>
      </c>
      <c r="AE21" s="18">
        <v>0</v>
      </c>
      <c r="AF21" s="17">
        <v>4</v>
      </c>
      <c r="AG21" s="18">
        <v>2</v>
      </c>
      <c r="AH21" s="17">
        <v>4</v>
      </c>
      <c r="AI21" s="18">
        <v>1</v>
      </c>
      <c r="AJ21" s="17">
        <v>4</v>
      </c>
      <c r="AK21" s="18">
        <v>1</v>
      </c>
      <c r="AL21" s="17">
        <v>4</v>
      </c>
      <c r="AM21" s="18">
        <v>0</v>
      </c>
      <c r="AN21" s="19">
        <v>4</v>
      </c>
      <c r="AO21" s="20">
        <v>2</v>
      </c>
      <c r="AP21" s="21">
        <f>SUM($AN21,$AL21,$AJ21,$AH21,$AF21,$AD21,$AB21,$Z21,$X21,$V21,$T21,$R21,$P21,$N21,)</f>
        <v>49</v>
      </c>
      <c r="AQ21" s="22">
        <f>SUM($AO21,$AM21,$AK21,$AI21,$AG21,$AE21,$AC21,$AA21,$Y21,$W21,$U21,$S21,$Q21,$O21,)</f>
        <v>20</v>
      </c>
      <c r="AS21" s="88"/>
      <c r="AT21" s="88"/>
      <c r="AU21" s="88"/>
      <c r="AV21" s="88"/>
      <c r="AW21" s="88"/>
      <c r="AX21" s="88"/>
      <c r="AY21" s="88"/>
      <c r="AZ21" s="92"/>
      <c r="BA21" s="88"/>
      <c r="BB21" s="88"/>
      <c r="BC21" s="88"/>
      <c r="BD21" s="88"/>
      <c r="BE21" s="88"/>
      <c r="BF21" s="88"/>
    </row>
    <row r="22" spans="1:58" ht="13.5" customHeight="1" x14ac:dyDescent="0.25">
      <c r="A22" s="77">
        <v>9</v>
      </c>
      <c r="B22" s="208" t="s">
        <v>103</v>
      </c>
      <c r="C22" s="204" t="s">
        <v>94</v>
      </c>
      <c r="D22" s="86"/>
      <c r="E22" s="80">
        <f>(G22+F22)</f>
        <v>1477.25</v>
      </c>
      <c r="F22" s="80">
        <f t="shared" ref="F22" si="19">IF(I22&gt;150,IF(H22&gt;=65,0,SUM(K22-(COUNT(N22:AO22))*3*(15+50)%)*10),IF(I22&lt;-150,IF((K22-(COUNT(N22:AO22))*3*((G22-L22)/10+50)%)*10&lt;1,0,SUM(K22-(COUNT(N22:AO22))*3*((G22-L22)/10+50)%)*10),SUM(K22-(COUNT(N22:AO22))*3*((G22-L22)/10+50)%)*10))</f>
        <v>-59.75000000000005</v>
      </c>
      <c r="G22" s="206">
        <v>1537</v>
      </c>
      <c r="H22" s="85">
        <f t="shared" ref="H22" si="20">IF(COUNT(N22:AO22)=0,0,K22/((COUNT(N22:AO22))*3)%)</f>
        <v>41.025641025641022</v>
      </c>
      <c r="I22" s="80">
        <f>(G22-L22)</f>
        <v>63.461538461538566</v>
      </c>
      <c r="J22" s="112">
        <v>9</v>
      </c>
      <c r="K22" s="87">
        <f>SUM(N22:AO22)</f>
        <v>16</v>
      </c>
      <c r="L22" s="80">
        <f t="shared" ref="L22" si="21">(SUM($G$6:$G$33)-G22)/(COUNT($G$6:$G$33)-1)</f>
        <v>1473.5384615384614</v>
      </c>
      <c r="M22" s="93">
        <f>BA34</f>
        <v>95.5</v>
      </c>
      <c r="N22" s="96">
        <f>IF(N23+O23=0,"",IF(N23=4,3,IF(N23=3,1,0)))</f>
        <v>0</v>
      </c>
      <c r="O22" s="82"/>
      <c r="P22" s="81">
        <f>IF(P23+Q23=0,"",IF(P23=4,3,IF(P23=3,1,0)))</f>
        <v>0</v>
      </c>
      <c r="Q22" s="82"/>
      <c r="R22" s="81">
        <f>IF(R23+S23=0,"",IF(R23=4,3,IF(R23=3,1,0)))</f>
        <v>1</v>
      </c>
      <c r="S22" s="82"/>
      <c r="T22" s="81">
        <f>IF(T23+U23=0,"",IF(T23=4,3,IF(T23=3,1,0)))</f>
        <v>1</v>
      </c>
      <c r="U22" s="82"/>
      <c r="V22" s="81">
        <f>IF(V23+W23=0,"",IF(V23=4,3,IF(V23=3,1,0)))</f>
        <v>0</v>
      </c>
      <c r="W22" s="82"/>
      <c r="X22" s="81">
        <f>IF(X23+Y23=0,"",IF(X23=4,3,IF(X23=3,1,0)))</f>
        <v>3</v>
      </c>
      <c r="Y22" s="82"/>
      <c r="Z22" s="81">
        <f>IF(Z23+AA23=0,"",IF(Z23=4,3,IF(Z23=3,1,0)))</f>
        <v>1</v>
      </c>
      <c r="AA22" s="82"/>
      <c r="AB22" s="81">
        <f>IF(AB23+AC23=0,"",IF(AB23=4,3,IF(AB23=3,1,0)))</f>
        <v>0</v>
      </c>
      <c r="AC22" s="82"/>
      <c r="AD22" s="98"/>
      <c r="AE22" s="102"/>
      <c r="AF22" s="96">
        <f>IF(AF23+AG23=0,"",IF(AF23=4,3,IF(AF23=3,1,0)))</f>
        <v>3</v>
      </c>
      <c r="AG22" s="82"/>
      <c r="AH22" s="81">
        <f>IF(AH23+AI23=0,"",IF(AH23=4,3,IF(AH23=3,1,0)))</f>
        <v>3</v>
      </c>
      <c r="AI22" s="82"/>
      <c r="AJ22" s="81">
        <f>IF(AJ23+AK23=0,"",IF(AJ23=4,3,IF(AJ23=3,1,0)))</f>
        <v>1</v>
      </c>
      <c r="AK22" s="82"/>
      <c r="AL22" s="81">
        <f>IF(AL23+AM23=0,"",IF(AL23=4,3,IF(AL23=3,1,0)))</f>
        <v>3</v>
      </c>
      <c r="AM22" s="82"/>
      <c r="AN22" s="81">
        <f>IF(AN23+AO23=0,"",IF(AN23=4,3,IF(AN23=3,1,0)))</f>
        <v>0</v>
      </c>
      <c r="AO22" s="82"/>
      <c r="AP22" s="90">
        <f>SUM(AP23/AQ23)</f>
        <v>0.86842105263157898</v>
      </c>
      <c r="AQ22" s="91"/>
      <c r="AS22" s="88">
        <f>IF($N22=1,$K22/2)+IF($N22=0,$K22)</f>
        <v>16</v>
      </c>
      <c r="AT22" s="88">
        <f>IF($P22=1,$K22/2)+IF($P22=0,$K22)</f>
        <v>16</v>
      </c>
      <c r="AU22" s="88">
        <f>IF($R22=1,$K22/2)+IF($R22=0,$K22)</f>
        <v>8</v>
      </c>
      <c r="AV22" s="88">
        <f>IF($T22=1,$K22/2)+IF($T22=0,$K22)</f>
        <v>8</v>
      </c>
      <c r="AW22" s="88">
        <f>IF($V22=1,$K22/2)+IF($V22=0,$K22)</f>
        <v>16</v>
      </c>
      <c r="AX22" s="88">
        <f>IF($X22=1,$K22/2)+IF($X22=0,$K22)</f>
        <v>0</v>
      </c>
      <c r="AY22" s="88">
        <f>IF($Z22=1,$K22/2)+IF($Z22=0,$K22)</f>
        <v>8</v>
      </c>
      <c r="AZ22" s="88">
        <f>IF($AB22=1,$K22/2)+IF($AB22=0,$K22)</f>
        <v>16</v>
      </c>
      <c r="BA22" s="92"/>
      <c r="BB22" s="88">
        <f>IF($AF22=1,$K22/2)+IF($AF22=0,$K22)</f>
        <v>0</v>
      </c>
      <c r="BC22" s="88">
        <f>IF($AH22=1,$K22/2)+IF($AH22=0,$K22)</f>
        <v>0</v>
      </c>
      <c r="BD22" s="88">
        <f>IF($AJ22=1,$K22/2)+IF($AJ22=0,$K22)</f>
        <v>8</v>
      </c>
      <c r="BE22" s="88">
        <f>IF($AL22=1,$K22/2)+IF($AL22=0,$K22)</f>
        <v>0</v>
      </c>
      <c r="BF22" s="88">
        <f>IF($AN22=1,$K22/2)+IF($AN22=0,$K22)</f>
        <v>16</v>
      </c>
    </row>
    <row r="23" spans="1:58" ht="13.5" customHeight="1" x14ac:dyDescent="0.25">
      <c r="A23" s="77"/>
      <c r="B23" s="209"/>
      <c r="C23" s="205"/>
      <c r="D23" s="86"/>
      <c r="E23" s="80"/>
      <c r="F23" s="80"/>
      <c r="G23" s="207"/>
      <c r="H23" s="85"/>
      <c r="I23" s="80"/>
      <c r="J23" s="112"/>
      <c r="K23" s="87"/>
      <c r="L23" s="80"/>
      <c r="M23" s="93"/>
      <c r="N23" s="17">
        <v>1</v>
      </c>
      <c r="O23" s="18">
        <v>4</v>
      </c>
      <c r="P23" s="17">
        <v>1</v>
      </c>
      <c r="Q23" s="18">
        <v>4</v>
      </c>
      <c r="R23" s="17">
        <v>3</v>
      </c>
      <c r="S23" s="18">
        <v>3</v>
      </c>
      <c r="T23" s="17">
        <v>3</v>
      </c>
      <c r="U23" s="18">
        <v>3</v>
      </c>
      <c r="V23" s="17">
        <v>2</v>
      </c>
      <c r="W23" s="18">
        <v>4</v>
      </c>
      <c r="X23" s="17">
        <v>4</v>
      </c>
      <c r="Y23" s="18">
        <v>1</v>
      </c>
      <c r="Z23" s="17">
        <v>3</v>
      </c>
      <c r="AA23" s="18">
        <v>3</v>
      </c>
      <c r="AB23" s="17">
        <v>0</v>
      </c>
      <c r="AC23" s="18">
        <v>4</v>
      </c>
      <c r="AD23" s="100"/>
      <c r="AE23" s="103"/>
      <c r="AF23" s="17">
        <v>4</v>
      </c>
      <c r="AG23" s="18">
        <v>1</v>
      </c>
      <c r="AH23" s="17">
        <v>4</v>
      </c>
      <c r="AI23" s="18">
        <v>2</v>
      </c>
      <c r="AJ23" s="17">
        <v>3</v>
      </c>
      <c r="AK23" s="18">
        <v>3</v>
      </c>
      <c r="AL23" s="19">
        <v>4</v>
      </c>
      <c r="AM23" s="20">
        <v>2</v>
      </c>
      <c r="AN23" s="17">
        <v>1</v>
      </c>
      <c r="AO23" s="18">
        <v>4</v>
      </c>
      <c r="AP23" s="21">
        <f>SUM($AN23,$AL23,$AJ23,$AH23,$AF23,$AD23,$AB23,$Z23,$X23,$V23,$T23,$R23,$P23,$N23,)</f>
        <v>33</v>
      </c>
      <c r="AQ23" s="22">
        <f>SUM($AO23,$AM23,$AK23,$AI23,$AG23,$AE23,$AC23,$AA23,$Y23,$W23,$U23,$S23,$Q23,$O23,)</f>
        <v>38</v>
      </c>
      <c r="AS23" s="88"/>
      <c r="AT23" s="88"/>
      <c r="AU23" s="88"/>
      <c r="AV23" s="88"/>
      <c r="AW23" s="88"/>
      <c r="AX23" s="88"/>
      <c r="AY23" s="88"/>
      <c r="AZ23" s="88"/>
      <c r="BA23" s="92"/>
      <c r="BB23" s="88"/>
      <c r="BC23" s="88"/>
      <c r="BD23" s="88"/>
      <c r="BE23" s="88"/>
      <c r="BF23" s="88"/>
    </row>
    <row r="24" spans="1:58" ht="13.5" customHeight="1" x14ac:dyDescent="0.25">
      <c r="A24" s="77">
        <v>10</v>
      </c>
      <c r="B24" s="208" t="s">
        <v>104</v>
      </c>
      <c r="C24" s="204" t="s">
        <v>105</v>
      </c>
      <c r="D24" s="86"/>
      <c r="E24" s="80">
        <f>(G24+F24)</f>
        <v>1434.03</v>
      </c>
      <c r="F24" s="80">
        <f t="shared" ref="F24" si="22">IF(I24&gt;150,IF(H24&gt;=65,0,SUM(K24-(COUNT(N24:AO24))*3*(15+50)%)*10),IF(I24&lt;-150,IF((K24-(COUNT(N24:AO24))*3*((G24-L24)/10+50)%)*10&lt;1,0,SUM(K24-(COUNT(N24:AO24))*3*((G24-L24)/10+50)%)*10),SUM(K24-(COUNT(N24:AO24))*3*((G24-L24)/10+50)%)*10))</f>
        <v>6.0299999999999798</v>
      </c>
      <c r="G24" s="206">
        <v>1428</v>
      </c>
      <c r="H24" s="85">
        <f t="shared" ref="H24" si="23">IF(COUNT(N24:AO24)=0,0,K24/((COUNT(N24:AO24))*3)%)</f>
        <v>46.153846153846153</v>
      </c>
      <c r="I24" s="80">
        <f>(G24-L24)</f>
        <v>-53.923076923076906</v>
      </c>
      <c r="J24" s="112">
        <v>7</v>
      </c>
      <c r="K24" s="87">
        <f>SUM(N24:AO24)</f>
        <v>18</v>
      </c>
      <c r="L24" s="80">
        <f t="shared" ref="L24" si="24">(SUM($G$6:$G$33)-G24)/(COUNT($G$6:$G$33)-1)</f>
        <v>1481.9230769230769</v>
      </c>
      <c r="M24" s="93">
        <f>BB34</f>
        <v>105.5</v>
      </c>
      <c r="N24" s="96">
        <f>IF(N25+O25=0,"",IF(N25=4,3,IF(N25=3,1,0)))</f>
        <v>3</v>
      </c>
      <c r="O24" s="82"/>
      <c r="P24" s="81">
        <f>IF(P25+Q25=0,"",IF(P25=4,3,IF(P25=3,1,0)))</f>
        <v>1</v>
      </c>
      <c r="Q24" s="82"/>
      <c r="R24" s="81">
        <f>IF(R25+S25=0,"",IF(R25=4,3,IF(R25=3,1,0)))</f>
        <v>3</v>
      </c>
      <c r="S24" s="82"/>
      <c r="T24" s="81">
        <f>IF(T25+U25=0,"",IF(T25=4,3,IF(T25=3,1,0)))</f>
        <v>3</v>
      </c>
      <c r="U24" s="82"/>
      <c r="V24" s="81">
        <f>IF(V25+W25=0,"",IF(V25=4,3,IF(V25=3,1,0)))</f>
        <v>3</v>
      </c>
      <c r="W24" s="82"/>
      <c r="X24" s="81">
        <f>IF(X25+Y25=0,"",IF(X25=4,3,IF(X25=3,1,0)))</f>
        <v>1</v>
      </c>
      <c r="Y24" s="82"/>
      <c r="Z24" s="81">
        <f>IF(Z25+AA25=0,"",IF(Z25=4,3,IF(Z25=3,1,0)))</f>
        <v>0</v>
      </c>
      <c r="AA24" s="82"/>
      <c r="AB24" s="81">
        <f>IF(AB25+AC25=0,"",IF(AB25=4,3,IF(AB25=3,1,0)))</f>
        <v>0</v>
      </c>
      <c r="AC24" s="82"/>
      <c r="AD24" s="81">
        <f>IF(AD25+AE25=0,"",IF(AD25=4,3,IF(AD25=3,1,0)))</f>
        <v>0</v>
      </c>
      <c r="AE24" s="82"/>
      <c r="AF24" s="98"/>
      <c r="AG24" s="102"/>
      <c r="AH24" s="96">
        <f>IF(AH25+AI25=0,"",IF(AH25=4,3,IF(AH25=3,1,0)))</f>
        <v>1</v>
      </c>
      <c r="AI24" s="82"/>
      <c r="AJ24" s="81">
        <f>IF(AJ25+AK25=0,"",IF(AJ25=4,3,IF(AJ25=3,1,0)))</f>
        <v>0</v>
      </c>
      <c r="AK24" s="82"/>
      <c r="AL24" s="81">
        <f>IF(AL25+AM25=0,"",IF(AL25=4,3,IF(AL25=3,1,0)))</f>
        <v>3</v>
      </c>
      <c r="AM24" s="82"/>
      <c r="AN24" s="81">
        <f>IF(AN25+AO25=0,"",IF(AN25=4,3,IF(AN25=3,1,0)))</f>
        <v>0</v>
      </c>
      <c r="AO24" s="82"/>
      <c r="AP24" s="90">
        <f>SUM(AP25/AQ25)</f>
        <v>1.0588235294117647</v>
      </c>
      <c r="AQ24" s="91"/>
      <c r="AS24" s="88">
        <f>IF($N24=1,$K24/2)+IF($N24=0,$K24)</f>
        <v>0</v>
      </c>
      <c r="AT24" s="88">
        <f>IF($P24=1,$K24/2)+IF($P24=0,$K24)</f>
        <v>9</v>
      </c>
      <c r="AU24" s="88">
        <f>IF($R24=1,$K24/2)+IF($R24=0,$K24)</f>
        <v>0</v>
      </c>
      <c r="AV24" s="88">
        <f>IF($T24=1,$K24/2)+IF($T24=0,$K24)</f>
        <v>0</v>
      </c>
      <c r="AW24" s="88">
        <f>IF($V24=1,$K24/2)+IF($V24=0,$K24)</f>
        <v>0</v>
      </c>
      <c r="AX24" s="88">
        <f>IF($X24=1,$K24/2)+IF($X24=0,$K24)</f>
        <v>9</v>
      </c>
      <c r="AY24" s="88">
        <f>IF($Z24=1,$K24/2)+IF($Z24=0,$K24)</f>
        <v>18</v>
      </c>
      <c r="AZ24" s="88">
        <f>IF($AB24=1,$K24/2)+IF($AB24=0,$K24)</f>
        <v>18</v>
      </c>
      <c r="BA24" s="88">
        <f>IF($AD24=1,$K24/2)+IF($AD24=0,$K24)</f>
        <v>18</v>
      </c>
      <c r="BB24" s="92"/>
      <c r="BC24" s="88">
        <f>IF($AH24=1,$K24/2)+IF($AH24=0,$K24)</f>
        <v>9</v>
      </c>
      <c r="BD24" s="88">
        <f>IF($AJ24=1,$K24/2)+IF($AJ24=0,$K24)</f>
        <v>18</v>
      </c>
      <c r="BE24" s="88">
        <f>IF($AL24=1,$K24/2)+IF($AL24=0,$K24)</f>
        <v>0</v>
      </c>
      <c r="BF24" s="88">
        <f>IF($AN24=1,$K24/2)+IF($AN24=0,$K24)</f>
        <v>18</v>
      </c>
    </row>
    <row r="25" spans="1:58" ht="13.5" customHeight="1" x14ac:dyDescent="0.25">
      <c r="A25" s="77"/>
      <c r="B25" s="209"/>
      <c r="C25" s="205"/>
      <c r="D25" s="86"/>
      <c r="E25" s="80"/>
      <c r="F25" s="80"/>
      <c r="G25" s="207"/>
      <c r="H25" s="85"/>
      <c r="I25" s="80"/>
      <c r="J25" s="112"/>
      <c r="K25" s="87"/>
      <c r="L25" s="80"/>
      <c r="M25" s="93"/>
      <c r="N25" s="17">
        <v>4</v>
      </c>
      <c r="O25" s="18">
        <v>2</v>
      </c>
      <c r="P25" s="17">
        <v>3</v>
      </c>
      <c r="Q25" s="18">
        <v>3</v>
      </c>
      <c r="R25" s="17">
        <v>4</v>
      </c>
      <c r="S25" s="18">
        <v>1</v>
      </c>
      <c r="T25" s="17">
        <v>4</v>
      </c>
      <c r="U25" s="18">
        <v>1</v>
      </c>
      <c r="V25" s="17">
        <v>4</v>
      </c>
      <c r="W25" s="18">
        <v>1</v>
      </c>
      <c r="X25" s="17">
        <v>3</v>
      </c>
      <c r="Y25" s="18">
        <v>3</v>
      </c>
      <c r="Z25" s="17">
        <v>1</v>
      </c>
      <c r="AA25" s="18">
        <v>4</v>
      </c>
      <c r="AB25" s="17">
        <v>2</v>
      </c>
      <c r="AC25" s="18">
        <v>4</v>
      </c>
      <c r="AD25" s="17">
        <v>1</v>
      </c>
      <c r="AE25" s="18">
        <v>4</v>
      </c>
      <c r="AF25" s="100"/>
      <c r="AG25" s="103"/>
      <c r="AH25" s="17">
        <v>3</v>
      </c>
      <c r="AI25" s="18">
        <v>3</v>
      </c>
      <c r="AJ25" s="19">
        <v>2</v>
      </c>
      <c r="AK25" s="20">
        <v>4</v>
      </c>
      <c r="AL25" s="17">
        <v>4</v>
      </c>
      <c r="AM25" s="18">
        <v>0</v>
      </c>
      <c r="AN25" s="17">
        <v>1</v>
      </c>
      <c r="AO25" s="18">
        <v>4</v>
      </c>
      <c r="AP25" s="21">
        <f>SUM($AN25,$AL25,$AJ25,$AH25,$AF25,$AD25,$AB25,$Z25,$X25,$V25,$T25,$R25,$P25,$N25,)</f>
        <v>36</v>
      </c>
      <c r="AQ25" s="22">
        <f>SUM($AO25,$AM25,$AK25,$AI25,$AG25,$AE25,$AC25,$AA25,$Y25,$W25,$U25,$S25,$Q25,$O25,)</f>
        <v>34</v>
      </c>
      <c r="AS25" s="88"/>
      <c r="AT25" s="88"/>
      <c r="AU25" s="88"/>
      <c r="AV25" s="88"/>
      <c r="AW25" s="88"/>
      <c r="AX25" s="88"/>
      <c r="AY25" s="88"/>
      <c r="AZ25" s="88"/>
      <c r="BA25" s="88"/>
      <c r="BB25" s="92"/>
      <c r="BC25" s="88"/>
      <c r="BD25" s="88"/>
      <c r="BE25" s="88"/>
      <c r="BF25" s="88"/>
    </row>
    <row r="26" spans="1:58" ht="13.5" customHeight="1" x14ac:dyDescent="0.25">
      <c r="A26" s="77">
        <v>11</v>
      </c>
      <c r="B26" s="208" t="s">
        <v>106</v>
      </c>
      <c r="C26" s="204" t="s">
        <v>107</v>
      </c>
      <c r="D26" s="86"/>
      <c r="E26" s="80">
        <f>(G26+F26)</f>
        <v>1481.73</v>
      </c>
      <c r="F26" s="80">
        <f t="shared" ref="F26" si="25">IF(I26&gt;150,IF(H26&gt;=65,0,SUM(K26-(COUNT(N26:AO26))*3*(15+50)%)*10),IF(I26&lt;-150,IF((K26-(COUNT(N26:AO26))*3*((G26-L26)/10+50)%)*10&lt;1,0,SUM(K26-(COUNT(N26:AO26))*3*((G26-L26)/10+50)%)*10),SUM(K26-(COUNT(N26:AO26))*3*((G26-L26)/10+50)%)*10))</f>
        <v>-11.270000000000024</v>
      </c>
      <c r="G26" s="206">
        <v>1493</v>
      </c>
      <c r="H26" s="85">
        <f t="shared" ref="H26" si="26">IF(COUNT(N26:AO26)=0,0,K26/((COUNT(N26:AO26))*3)%)</f>
        <v>48.717948717948715</v>
      </c>
      <c r="I26" s="80">
        <f>(G26-L26)</f>
        <v>16.076923076923094</v>
      </c>
      <c r="J26" s="112">
        <v>6</v>
      </c>
      <c r="K26" s="87">
        <f>SUM(N26:AO26)</f>
        <v>19</v>
      </c>
      <c r="L26" s="80">
        <f t="shared" ref="L26" si="27">(SUM($G$6:$G$33)-G26)/(COUNT($G$6:$G$33)-1)</f>
        <v>1476.9230769230769</v>
      </c>
      <c r="M26" s="93">
        <f>BC34</f>
        <v>99</v>
      </c>
      <c r="N26" s="96">
        <f>IF(N27+O27=0,"",IF(N27=4,3,IF(N27=3,1,0)))</f>
        <v>1</v>
      </c>
      <c r="O26" s="82"/>
      <c r="P26" s="81">
        <f>IF(P27+Q27=0,"",IF(P27=4,3,IF(P27=3,1,0)))</f>
        <v>3</v>
      </c>
      <c r="Q26" s="82"/>
      <c r="R26" s="81">
        <f>IF(R27+S27=0,"",IF(R27=4,3,IF(R27=3,1,0)))</f>
        <v>0</v>
      </c>
      <c r="S26" s="82"/>
      <c r="T26" s="81">
        <f>IF(T27+U27=0,"",IF(T27=4,3,IF(T27=3,1,0)))</f>
        <v>3</v>
      </c>
      <c r="U26" s="82"/>
      <c r="V26" s="81">
        <f>IF(V27+W27=0,"",IF(V27=4,3,IF(V27=3,1,0)))</f>
        <v>1</v>
      </c>
      <c r="W26" s="82"/>
      <c r="X26" s="81">
        <f>IF(X27+Y27=0,"",IF(X27=4,3,IF(X27=3,1,0)))</f>
        <v>1</v>
      </c>
      <c r="Y26" s="82"/>
      <c r="Z26" s="81">
        <f>IF(Z27+AA27=0,"",IF(Z27=4,3,IF(Z27=3,1,0)))</f>
        <v>0</v>
      </c>
      <c r="AA26" s="82"/>
      <c r="AB26" s="81">
        <f>IF(AB27+AC27=0,"",IF(AB27=4,3,IF(AB27=3,1,0)))</f>
        <v>0</v>
      </c>
      <c r="AC26" s="82"/>
      <c r="AD26" s="81">
        <f>IF(AD27+AE27=0,"",IF(AD27=4,3,IF(AD27=3,1,0)))</f>
        <v>0</v>
      </c>
      <c r="AE26" s="82"/>
      <c r="AF26" s="81">
        <f>IF(AF27+AG27=0,"",IF(AF27=4,3,IF(AF27=3,1,0)))</f>
        <v>1</v>
      </c>
      <c r="AG26" s="82"/>
      <c r="AH26" s="98"/>
      <c r="AI26" s="102"/>
      <c r="AJ26" s="96">
        <f>IF(AJ27+AK27=0,"",IF(AJ27=4,3,IF(AJ27=3,1,0)))</f>
        <v>3</v>
      </c>
      <c r="AK26" s="82"/>
      <c r="AL26" s="81">
        <f>IF(AL27+AM27=0,"",IF(AL27=4,3,IF(AL27=3,1,0)))</f>
        <v>3</v>
      </c>
      <c r="AM26" s="82"/>
      <c r="AN26" s="81">
        <f>IF(AN27+AO27=0,"",IF(AN27=4,3,IF(AN27=3,1,0)))</f>
        <v>3</v>
      </c>
      <c r="AO26" s="82"/>
      <c r="AP26" s="90">
        <f>SUM(AP27/AQ27)</f>
        <v>1.0277777777777777</v>
      </c>
      <c r="AQ26" s="91"/>
      <c r="AS26" s="88">
        <f>IF($N26=1,$K26/2)+IF($N26=0,$K26)</f>
        <v>9.5</v>
      </c>
      <c r="AT26" s="88">
        <f>IF($P26=1,$K26/2)+IF($P26=0,$K26)</f>
        <v>0</v>
      </c>
      <c r="AU26" s="88">
        <f>IF($R26=1,$K26/2)+IF($R26=0,$K26)</f>
        <v>19</v>
      </c>
      <c r="AV26" s="88">
        <f>IF($T26=1,$K26/2)+IF($T26=0,$K26)</f>
        <v>0</v>
      </c>
      <c r="AW26" s="88">
        <f>IF($V26=1,$K26/2)+IF($V26=0,$K26)</f>
        <v>9.5</v>
      </c>
      <c r="AX26" s="88">
        <f>IF($X26=1,$K26/2)+IF($X26=0,$K26)</f>
        <v>9.5</v>
      </c>
      <c r="AY26" s="88">
        <f>IF($Z26=1,$K26/2)+IF($Z26=0,$K26)</f>
        <v>19</v>
      </c>
      <c r="AZ26" s="88">
        <f>IF($AB26=1,$K26/2)+IF($AB26=0,$K26)</f>
        <v>19</v>
      </c>
      <c r="BA26" s="88">
        <f>IF($AD26=1,$K26/2)+IF($AD26=0,$K26)</f>
        <v>19</v>
      </c>
      <c r="BB26" s="88">
        <f>IF($AF26=1,$K26/2)+IF($AF26=0,$K26)</f>
        <v>9.5</v>
      </c>
      <c r="BC26" s="92"/>
      <c r="BD26" s="88">
        <f>IF($AJ26=1,$K26/2)+IF($AJ26=0,$K26)</f>
        <v>0</v>
      </c>
      <c r="BE26" s="88">
        <f>IF($AL26=1,$K26/2)+IF($AL26=0,$K26)</f>
        <v>0</v>
      </c>
      <c r="BF26" s="88">
        <f>IF($AN26=1,$K26/2)+IF($AN26=0,$K26)</f>
        <v>0</v>
      </c>
    </row>
    <row r="27" spans="1:58" ht="13.5" customHeight="1" x14ac:dyDescent="0.25">
      <c r="A27" s="77"/>
      <c r="B27" s="209"/>
      <c r="C27" s="205"/>
      <c r="D27" s="86"/>
      <c r="E27" s="80"/>
      <c r="F27" s="80"/>
      <c r="G27" s="207"/>
      <c r="H27" s="85"/>
      <c r="I27" s="80"/>
      <c r="J27" s="112"/>
      <c r="K27" s="87"/>
      <c r="L27" s="80"/>
      <c r="M27" s="93"/>
      <c r="N27" s="17">
        <v>3</v>
      </c>
      <c r="O27" s="18">
        <v>3</v>
      </c>
      <c r="P27" s="17">
        <v>4</v>
      </c>
      <c r="Q27" s="18">
        <v>2</v>
      </c>
      <c r="R27" s="17">
        <v>1</v>
      </c>
      <c r="S27" s="18">
        <v>4</v>
      </c>
      <c r="T27" s="17">
        <v>4</v>
      </c>
      <c r="U27" s="18">
        <v>1</v>
      </c>
      <c r="V27" s="17">
        <v>3</v>
      </c>
      <c r="W27" s="18">
        <v>3</v>
      </c>
      <c r="X27" s="17">
        <v>3</v>
      </c>
      <c r="Y27" s="18">
        <v>3</v>
      </c>
      <c r="Z27" s="17">
        <v>1</v>
      </c>
      <c r="AA27" s="18">
        <v>4</v>
      </c>
      <c r="AB27" s="17">
        <v>1</v>
      </c>
      <c r="AC27" s="18">
        <v>4</v>
      </c>
      <c r="AD27" s="17">
        <v>2</v>
      </c>
      <c r="AE27" s="18">
        <v>4</v>
      </c>
      <c r="AF27" s="17">
        <v>3</v>
      </c>
      <c r="AG27" s="18">
        <v>3</v>
      </c>
      <c r="AH27" s="100"/>
      <c r="AI27" s="103"/>
      <c r="AJ27" s="17">
        <v>4</v>
      </c>
      <c r="AK27" s="18">
        <v>2</v>
      </c>
      <c r="AL27" s="17">
        <v>4</v>
      </c>
      <c r="AM27" s="18">
        <v>2</v>
      </c>
      <c r="AN27" s="17">
        <v>4</v>
      </c>
      <c r="AO27" s="18">
        <v>1</v>
      </c>
      <c r="AP27" s="21">
        <f>SUM($AN27,$AL27,$AJ27,$AH27,$AF27,$AD27,$AB27,$Z27,$X27,$V27,$T27,$R27,$P27,$N27,)</f>
        <v>37</v>
      </c>
      <c r="AQ27" s="22">
        <f>SUM($AO27,$AM27,$AK27,$AI27,$AG27,$AE27,$AC27,$AA27,$Y27,$W27,$U27,$S27,$Q27,$O27,)</f>
        <v>36</v>
      </c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92"/>
      <c r="BD27" s="88"/>
      <c r="BE27" s="88"/>
      <c r="BF27" s="88"/>
    </row>
    <row r="28" spans="1:58" ht="13.5" customHeight="1" x14ac:dyDescent="0.25">
      <c r="A28" s="77">
        <v>12</v>
      </c>
      <c r="B28" s="208" t="s">
        <v>108</v>
      </c>
      <c r="C28" s="204" t="s">
        <v>109</v>
      </c>
      <c r="D28" s="86"/>
      <c r="E28" s="80">
        <f>(G28+F28)</f>
        <v>1432.27</v>
      </c>
      <c r="F28" s="80">
        <f t="shared" ref="F28" si="28">IF(I28&gt;150,IF(H28&gt;=65,0,SUM(K28-(COUNT(N28:AO28))*3*(15+50)%)*10),IF(I28&lt;-150,IF((K28-(COUNT(N28:AO28))*3*((G28-L28)/10+50)%)*10&lt;1,0,SUM(K28-(COUNT(N28:AO28))*3*((G28-L28)/10+50)%)*10),SUM(K28-(COUNT(N28:AO28))*3*((G28-L28)/10+50)%)*10))</f>
        <v>76.270000000000039</v>
      </c>
      <c r="G28" s="206">
        <v>1356</v>
      </c>
      <c r="H28" s="85">
        <f t="shared" ref="H28" si="29">IF(COUNT(N28:AO28)=0,0,K28/((COUNT(N28:AO28))*3)%)</f>
        <v>56.410256410256409</v>
      </c>
      <c r="I28" s="80">
        <f>(G28-L28)</f>
        <v>-131.46153846153857</v>
      </c>
      <c r="J28" s="112">
        <v>4</v>
      </c>
      <c r="K28" s="87">
        <f>SUM(N28:AO28)</f>
        <v>22</v>
      </c>
      <c r="L28" s="80">
        <f t="shared" ref="L28" si="30">(SUM($G$6:$G$33)-G28)/(COUNT($G$6:$G$33)-1)</f>
        <v>1487.4615384615386</v>
      </c>
      <c r="M28" s="93">
        <f>BD34</f>
        <v>127</v>
      </c>
      <c r="N28" s="96">
        <f>IF(N29+O29=0,"",IF(N29=4,3,IF(N29=3,1,0)))</f>
        <v>3</v>
      </c>
      <c r="O28" s="82"/>
      <c r="P28" s="81">
        <f>IF(P29+Q29=0,"",IF(P29=4,3,IF(P29=3,1,0)))</f>
        <v>3</v>
      </c>
      <c r="Q28" s="82"/>
      <c r="R28" s="81">
        <f>IF(R29+S29=0,"",IF(R29=4,3,IF(R29=3,1,0)))</f>
        <v>1</v>
      </c>
      <c r="S28" s="82"/>
      <c r="T28" s="81">
        <f>IF(T29+U29=0,"",IF(T29=4,3,IF(T29=3,1,0)))</f>
        <v>3</v>
      </c>
      <c r="U28" s="82"/>
      <c r="V28" s="81">
        <f>IF(V29+W29=0,"",IF(V29=4,3,IF(V29=3,1,0)))</f>
        <v>0</v>
      </c>
      <c r="W28" s="82"/>
      <c r="X28" s="81">
        <f>IF(X29+Y29=0,"",IF(X29=4,3,IF(X29=3,1,0)))</f>
        <v>3</v>
      </c>
      <c r="Y28" s="82"/>
      <c r="Z28" s="81">
        <f>IF(Z29+AA29=0,"",IF(Z29=4,3,IF(Z29=3,1,0)))</f>
        <v>1</v>
      </c>
      <c r="AA28" s="82"/>
      <c r="AB28" s="81">
        <f>IF(AB29+AC29=0,"",IF(AB29=4,3,IF(AB29=3,1,0)))</f>
        <v>0</v>
      </c>
      <c r="AC28" s="82"/>
      <c r="AD28" s="81">
        <f>IF(AD29+AE29=0,"",IF(AD29=4,3,IF(AD29=3,1,0)))</f>
        <v>1</v>
      </c>
      <c r="AE28" s="82"/>
      <c r="AF28" s="81">
        <f>IF(AF29+AG29=0,"",IF(AF29=4,3,IF(AF29=3,1,0)))</f>
        <v>3</v>
      </c>
      <c r="AG28" s="82"/>
      <c r="AH28" s="81">
        <f>IF(AH29+AI29=0,"",IF(AH29=4,3,IF(AH29=3,1,0)))</f>
        <v>0</v>
      </c>
      <c r="AI28" s="82"/>
      <c r="AJ28" s="98"/>
      <c r="AK28" s="102"/>
      <c r="AL28" s="96">
        <f>IF(AL29+AM29=0,"",IF(AL29=4,3,IF(AL29=3,1,0)))</f>
        <v>3</v>
      </c>
      <c r="AM28" s="82"/>
      <c r="AN28" s="81">
        <f>IF(AN29+AO29=0,"",IF(AN29=4,3,IF(AN29=3,1,0)))</f>
        <v>1</v>
      </c>
      <c r="AO28" s="82"/>
      <c r="AP28" s="90">
        <f>SUM(AP29/AQ29)</f>
        <v>1.2903225806451613</v>
      </c>
      <c r="AQ28" s="91"/>
      <c r="AS28" s="88">
        <f>IF($N28=1,$K28/2)+IF($N28=0,$K28)</f>
        <v>0</v>
      </c>
      <c r="AT28" s="88">
        <f>IF($P28=1,$K28/2)+IF($P28=0,$K28)</f>
        <v>0</v>
      </c>
      <c r="AU28" s="88">
        <f>IF($R28=1,$K28/2)+IF($R28=0,$K28)</f>
        <v>11</v>
      </c>
      <c r="AV28" s="88">
        <f>IF($T28=1,$K28/2)+IF($T28=0,$K28)</f>
        <v>0</v>
      </c>
      <c r="AW28" s="88">
        <f>IF($V28=1,$K28/2)+IF($V28=0,$K28)</f>
        <v>22</v>
      </c>
      <c r="AX28" s="88">
        <f>IF($X28=1,$K28/2)+IF($X28=0,$K28)</f>
        <v>0</v>
      </c>
      <c r="AY28" s="88">
        <f>IF($Z28=1,$K28/2)+IF($Z28=0,$K28)</f>
        <v>11</v>
      </c>
      <c r="AZ28" s="88">
        <f>IF($AB28=1,$K28/2)+IF($AB28=0,$K28)</f>
        <v>22</v>
      </c>
      <c r="BA28" s="88">
        <f>IF($AD28=1,$K28/2)+IF($AD28=0,$K28)</f>
        <v>11</v>
      </c>
      <c r="BB28" s="88">
        <f>IF($AF28=1,$K28/2)+IF($AF28=0,$K28)</f>
        <v>0</v>
      </c>
      <c r="BC28" s="88">
        <f>IF($AH28=1,$K28/2)+IF($AH28=0,$K28)</f>
        <v>22</v>
      </c>
      <c r="BD28" s="92"/>
      <c r="BE28" s="88">
        <f>IF($AL28=1,$K28/2)+IF($AL28=0,$K28)</f>
        <v>0</v>
      </c>
      <c r="BF28" s="88">
        <f>IF($AN28=1,$K28/2)+IF($AN28=0,$K28)</f>
        <v>11</v>
      </c>
    </row>
    <row r="29" spans="1:58" ht="13.5" customHeight="1" x14ac:dyDescent="0.25">
      <c r="A29" s="77"/>
      <c r="B29" s="209"/>
      <c r="C29" s="205"/>
      <c r="D29" s="86"/>
      <c r="E29" s="80"/>
      <c r="F29" s="80"/>
      <c r="G29" s="207"/>
      <c r="H29" s="85"/>
      <c r="I29" s="80"/>
      <c r="J29" s="112"/>
      <c r="K29" s="87"/>
      <c r="L29" s="80"/>
      <c r="M29" s="93"/>
      <c r="N29" s="17">
        <v>4</v>
      </c>
      <c r="O29" s="18">
        <v>2</v>
      </c>
      <c r="P29" s="17">
        <v>4</v>
      </c>
      <c r="Q29" s="18">
        <v>1</v>
      </c>
      <c r="R29" s="17">
        <v>3</v>
      </c>
      <c r="S29" s="18">
        <v>3</v>
      </c>
      <c r="T29" s="17">
        <v>4</v>
      </c>
      <c r="U29" s="18">
        <v>1</v>
      </c>
      <c r="V29" s="17">
        <v>1</v>
      </c>
      <c r="W29" s="18">
        <v>4</v>
      </c>
      <c r="X29" s="17">
        <v>4</v>
      </c>
      <c r="Y29" s="18">
        <v>1</v>
      </c>
      <c r="Z29" s="17">
        <v>3</v>
      </c>
      <c r="AA29" s="18">
        <v>3</v>
      </c>
      <c r="AB29" s="17">
        <v>1</v>
      </c>
      <c r="AC29" s="18">
        <v>4</v>
      </c>
      <c r="AD29" s="17">
        <v>3</v>
      </c>
      <c r="AE29" s="18">
        <v>3</v>
      </c>
      <c r="AF29" s="19">
        <v>4</v>
      </c>
      <c r="AG29" s="20">
        <v>2</v>
      </c>
      <c r="AH29" s="17">
        <v>2</v>
      </c>
      <c r="AI29" s="18">
        <v>4</v>
      </c>
      <c r="AJ29" s="100"/>
      <c r="AK29" s="103"/>
      <c r="AL29" s="17">
        <v>4</v>
      </c>
      <c r="AM29" s="18">
        <v>0</v>
      </c>
      <c r="AN29" s="17">
        <v>3</v>
      </c>
      <c r="AO29" s="18">
        <v>3</v>
      </c>
      <c r="AP29" s="21">
        <f>SUM($AN29,$AL29,$AJ29,$AH29,$AF29,$AD29,$AB29,$Z29,$X29,$V29,$T29,$R29,$P29,$N29,)</f>
        <v>40</v>
      </c>
      <c r="AQ29" s="22">
        <f>SUM($AO29,$AM29,$AK29,$AI29,$AG29,$AE29,$AC29,$AA29,$Y29,$W29,$U29,$S29,$Q29,$O29,)</f>
        <v>31</v>
      </c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92"/>
      <c r="BE29" s="88"/>
      <c r="BF29" s="88"/>
    </row>
    <row r="30" spans="1:58" ht="13.5" customHeight="1" x14ac:dyDescent="0.25">
      <c r="A30" s="77">
        <v>13</v>
      </c>
      <c r="B30" s="208" t="s">
        <v>110</v>
      </c>
      <c r="C30" s="204" t="s">
        <v>97</v>
      </c>
      <c r="D30" s="86"/>
      <c r="E30" s="80">
        <f>(G30+F30)</f>
        <v>1308</v>
      </c>
      <c r="F30" s="80">
        <f t="shared" ref="F30" si="31">IF(I30&gt;150,IF(H30&gt;=65,0,SUM(K30-(COUNT(N30:AO30))*3*(15+50)%)*10),IF(I30&lt;-150,IF((K30-(COUNT(N30:AO30))*3*((G30-L30)/10+50)%)*10&lt;1,0,SUM(K30-(COUNT(N30:AO30))*3*((G30-L30)/10+50)%)*10),SUM(K30-(COUNT(N30:AO30))*3*((G30-L30)/10+50)%)*10))</f>
        <v>0</v>
      </c>
      <c r="G30" s="206">
        <v>1308</v>
      </c>
      <c r="H30" s="85">
        <f t="shared" ref="H30" si="32">IF(COUNT(N30:AO30)=0,0,K30/((COUNT(N30:AO30))*3)%)</f>
        <v>25.641025641025639</v>
      </c>
      <c r="I30" s="80">
        <f>(G30-L30)</f>
        <v>-183.15384615384619</v>
      </c>
      <c r="J30" s="112">
        <v>14</v>
      </c>
      <c r="K30" s="87">
        <f>SUM(N30:AO30)</f>
        <v>10</v>
      </c>
      <c r="L30" s="80">
        <f t="shared" ref="L30" si="33">(SUM($G$6:$G$33)-G30)/(COUNT($G$6:$G$33)-1)</f>
        <v>1491.1538461538462</v>
      </c>
      <c r="M30" s="93">
        <f>BE34</f>
        <v>53.5</v>
      </c>
      <c r="N30" s="96">
        <f>IF(N31+O31=0,"",IF(N31=4,3,IF(N31=3,1,0)))</f>
        <v>0</v>
      </c>
      <c r="O30" s="82"/>
      <c r="P30" s="81">
        <f>IF(P31+Q31=0,"",IF(P31=4,3,IF(P31=3,1,0)))</f>
        <v>0</v>
      </c>
      <c r="Q30" s="82"/>
      <c r="R30" s="81">
        <f>IF(R31+S31=0,"",IF(R31=4,3,IF(R31=3,1,0)))</f>
        <v>3</v>
      </c>
      <c r="S30" s="82"/>
      <c r="T30" s="81">
        <f>IF(T31+U31=0,"",IF(T31=4,3,IF(T31=3,1,0)))</f>
        <v>1</v>
      </c>
      <c r="U30" s="82"/>
      <c r="V30" s="81">
        <f>IF(V31+W31=0,"",IF(V31=4,3,IF(V31=3,1,0)))</f>
        <v>3</v>
      </c>
      <c r="W30" s="82"/>
      <c r="X30" s="81">
        <f>IF(X31+Y31=0,"",IF(X31=4,3,IF(X31=3,1,0)))</f>
        <v>3</v>
      </c>
      <c r="Y30" s="82"/>
      <c r="Z30" s="81">
        <f>IF(Z31+AA31=0,"",IF(Z31=4,3,IF(Z31=3,1,0)))</f>
        <v>0</v>
      </c>
      <c r="AA30" s="82"/>
      <c r="AB30" s="81">
        <f>IF(AB31+AC31=0,"",IF(AB31=4,3,IF(AB31=3,1,0)))</f>
        <v>0</v>
      </c>
      <c r="AC30" s="82"/>
      <c r="AD30" s="81">
        <f>IF(AD31+AE31=0,"",IF(AD31=4,3,IF(AD31=3,1,0)))</f>
        <v>0</v>
      </c>
      <c r="AE30" s="82"/>
      <c r="AF30" s="81">
        <f>IF(AF31+AG31=0,"",IF(AF31=4,3,IF(AF31=3,1,0)))</f>
        <v>0</v>
      </c>
      <c r="AG30" s="82"/>
      <c r="AH30" s="81">
        <f>IF(AH31+AI31=0,"",IF(AH31=4,3,IF(AH31=3,1,0)))</f>
        <v>0</v>
      </c>
      <c r="AI30" s="82"/>
      <c r="AJ30" s="81">
        <f>IF(AJ31+AK31=0,"",IF(AJ31=4,3,IF(AJ31=3,1,0)))</f>
        <v>0</v>
      </c>
      <c r="AK30" s="82"/>
      <c r="AL30" s="98"/>
      <c r="AM30" s="102"/>
      <c r="AN30" s="96">
        <f>IF(AN31+AO31=0,"",IF(AN31=4,3,IF(AN31=3,1,0)))</f>
        <v>0</v>
      </c>
      <c r="AO30" s="82"/>
      <c r="AP30" s="90">
        <f>SUM(AP31/AQ31)</f>
        <v>0.61904761904761907</v>
      </c>
      <c r="AQ30" s="91"/>
      <c r="AS30" s="88">
        <f>IF($N30=1,$K30/2)+IF($N30=0,$K30)</f>
        <v>10</v>
      </c>
      <c r="AT30" s="88">
        <f>IF($P30=1,$K30/2)+IF($P30=0,$K30)</f>
        <v>10</v>
      </c>
      <c r="AU30" s="88">
        <f>IF($R30=1,$K30/2)+IF($R30=0,$K30)</f>
        <v>0</v>
      </c>
      <c r="AV30" s="88">
        <f>IF($T30=1,$K30/2)+IF($T30=0,$K30)</f>
        <v>5</v>
      </c>
      <c r="AW30" s="88">
        <f>IF($V30=1,$K30/2)+IF($V30=0,$K30)</f>
        <v>0</v>
      </c>
      <c r="AX30" s="88">
        <f>IF($X30=1,$K30/2)+IF($X30=0,$K30)</f>
        <v>0</v>
      </c>
      <c r="AY30" s="88">
        <f>IF($Z30=1,$K30/2)+IF($Z30=0,$K30)</f>
        <v>10</v>
      </c>
      <c r="AZ30" s="88">
        <f>IF($AB30=1,$K30/2)+IF($AB30=0,$K30)</f>
        <v>10</v>
      </c>
      <c r="BA30" s="88">
        <f>IF($AD30=1,$K30/2)+IF($AD30=0,$K30)</f>
        <v>10</v>
      </c>
      <c r="BB30" s="88">
        <f>IF($AF30=1,$K30/2)+IF($AF30=0,$K30)</f>
        <v>10</v>
      </c>
      <c r="BC30" s="88">
        <f>IF($AH30=1,$K30/2)+IF($AH30=0,$K30)</f>
        <v>10</v>
      </c>
      <c r="BD30" s="88">
        <f>IF($AJ30=1,$K30/2)+IF($AJ30=0,$K30)</f>
        <v>10</v>
      </c>
      <c r="BE30" s="92"/>
      <c r="BF30" s="88">
        <f>IF($AN30=1,$K30/2)+IF($AN30=0,$K30)</f>
        <v>10</v>
      </c>
    </row>
    <row r="31" spans="1:58" ht="13.5" customHeight="1" x14ac:dyDescent="0.25">
      <c r="A31" s="77"/>
      <c r="B31" s="209"/>
      <c r="C31" s="205"/>
      <c r="D31" s="86"/>
      <c r="E31" s="80"/>
      <c r="F31" s="80"/>
      <c r="G31" s="207"/>
      <c r="H31" s="85"/>
      <c r="I31" s="80"/>
      <c r="J31" s="112"/>
      <c r="K31" s="87"/>
      <c r="L31" s="80"/>
      <c r="M31" s="93"/>
      <c r="N31" s="17">
        <v>2</v>
      </c>
      <c r="O31" s="18">
        <v>4</v>
      </c>
      <c r="P31" s="17">
        <v>1</v>
      </c>
      <c r="Q31" s="18">
        <v>4</v>
      </c>
      <c r="R31" s="17">
        <v>4</v>
      </c>
      <c r="S31" s="18">
        <v>2</v>
      </c>
      <c r="T31" s="17">
        <v>3</v>
      </c>
      <c r="U31" s="18">
        <v>3</v>
      </c>
      <c r="V31" s="17">
        <v>4</v>
      </c>
      <c r="W31" s="18">
        <v>1</v>
      </c>
      <c r="X31" s="17">
        <v>4</v>
      </c>
      <c r="Y31" s="18">
        <v>0</v>
      </c>
      <c r="Z31" s="17">
        <v>2</v>
      </c>
      <c r="AA31" s="18">
        <v>4</v>
      </c>
      <c r="AB31" s="17">
        <v>0</v>
      </c>
      <c r="AC31" s="18">
        <v>4</v>
      </c>
      <c r="AD31" s="19">
        <v>2</v>
      </c>
      <c r="AE31" s="20">
        <v>4</v>
      </c>
      <c r="AF31" s="17">
        <v>0</v>
      </c>
      <c r="AG31" s="18">
        <v>4</v>
      </c>
      <c r="AH31" s="17">
        <v>2</v>
      </c>
      <c r="AI31" s="18">
        <v>4</v>
      </c>
      <c r="AJ31" s="17">
        <v>0</v>
      </c>
      <c r="AK31" s="18">
        <v>4</v>
      </c>
      <c r="AL31" s="100"/>
      <c r="AM31" s="103"/>
      <c r="AN31" s="17">
        <v>2</v>
      </c>
      <c r="AO31" s="18">
        <v>4</v>
      </c>
      <c r="AP31" s="21">
        <f>SUM($AN31,$AL31,$AJ31,$AH31,$AF31,$AD31,$AB31,$Z31,$X31,$V31,$T31,$R31,$P31,$N31,)</f>
        <v>26</v>
      </c>
      <c r="AQ31" s="22">
        <f>SUM($AO31,$AM31,$AK31,$AI31,$AG31,$AE31,$AC31,$AA31,$Y31,$W31,$U31,$S31,$Q31,$O31,)</f>
        <v>42</v>
      </c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92"/>
      <c r="BF31" s="88"/>
    </row>
    <row r="32" spans="1:58" ht="13.5" customHeight="1" x14ac:dyDescent="0.25">
      <c r="A32" s="77">
        <v>14</v>
      </c>
      <c r="B32" s="208" t="s">
        <v>111</v>
      </c>
      <c r="C32" s="204" t="s">
        <v>112</v>
      </c>
      <c r="D32" s="86"/>
      <c r="E32" s="80">
        <f>(G32+F32)</f>
        <v>1411.6899999999998</v>
      </c>
      <c r="F32" s="80">
        <f t="shared" ref="F32" si="34">IF(I32&gt;150,IF(H32&gt;=65,0,SUM(K32-(COUNT(N32:AO32))*3*(15+50)%)*10),IF(I32&lt;-150,IF((K32-(COUNT(N32:AO32))*3*((G32-L32)/10+50)%)*10&lt;1,0,SUM(K32-(COUNT(N32:AO32))*3*((G32-L32)/10+50)%)*10),SUM(K32-(COUNT(N32:AO32))*3*((G32-L32)/10+50)%)*10))</f>
        <v>56.689999999999934</v>
      </c>
      <c r="G32" s="206">
        <v>1355</v>
      </c>
      <c r="H32" s="85">
        <f t="shared" ref="H32" si="35">IF(COUNT(N32:AO32)=0,0,K32/((COUNT(N32:AO32))*3)%)</f>
        <v>51.282051282051277</v>
      </c>
      <c r="I32" s="80">
        <f>(G32-L32)</f>
        <v>-132.53846153846143</v>
      </c>
      <c r="J32" s="112">
        <v>5</v>
      </c>
      <c r="K32" s="87">
        <f>SUM(N32:AO32)</f>
        <v>20</v>
      </c>
      <c r="L32" s="80">
        <f t="shared" ref="L32" si="36">(SUM($G$6:$G$33)-G32)/(COUNT($G$6:$G$33)-1)</f>
        <v>1487.5384615384614</v>
      </c>
      <c r="M32" s="93">
        <f>BF34</f>
        <v>100.5</v>
      </c>
      <c r="N32" s="96">
        <f>IF(N33+O33=0,"",IF(N33=4,3,IF(N33=3,1,0)))</f>
        <v>0</v>
      </c>
      <c r="O32" s="82"/>
      <c r="P32" s="81">
        <f>IF(P33+Q33=0,"",IF(P33=4,3,IF(P33=3,1,0)))</f>
        <v>3</v>
      </c>
      <c r="Q32" s="82"/>
      <c r="R32" s="81">
        <f>IF(R33+S33=0,"",IF(R33=4,3,IF(R33=3,1,0)))</f>
        <v>0</v>
      </c>
      <c r="S32" s="82"/>
      <c r="T32" s="81">
        <f>IF(T33+U33=0,"",IF(T33=4,3,IF(T33=3,1,0)))</f>
        <v>0</v>
      </c>
      <c r="U32" s="82"/>
      <c r="V32" s="81">
        <f>IF(V33+W33=0,"",IF(V33=4,3,IF(V33=3,1,0)))</f>
        <v>3</v>
      </c>
      <c r="W32" s="82"/>
      <c r="X32" s="81">
        <f>IF(X33+Y33=0,"",IF(X33=4,3,IF(X33=3,1,0)))</f>
        <v>1</v>
      </c>
      <c r="Y32" s="82"/>
      <c r="Z32" s="81">
        <f>IF(Z33+AA33=0,"",IF(Z33=4,3,IF(Z33=3,1,0)))</f>
        <v>3</v>
      </c>
      <c r="AA32" s="82"/>
      <c r="AB32" s="81">
        <f>IF(AB33+AC33=0,"",IF(AB33=4,3,IF(AB33=3,1,0)))</f>
        <v>0</v>
      </c>
      <c r="AC32" s="82"/>
      <c r="AD32" s="81">
        <f>IF(AD33+AE33=0,"",IF(AD33=4,3,IF(AD33=3,1,0)))</f>
        <v>3</v>
      </c>
      <c r="AE32" s="82"/>
      <c r="AF32" s="81">
        <f>IF(AF33+AG33=0,"",IF(AF33=4,3,IF(AF33=3,1,0)))</f>
        <v>3</v>
      </c>
      <c r="AG32" s="82"/>
      <c r="AH32" s="81">
        <f>IF(AH33+AI33=0,"",IF(AH33=4,3,IF(AH33=3,1,0)))</f>
        <v>0</v>
      </c>
      <c r="AI32" s="82"/>
      <c r="AJ32" s="81">
        <f>IF(AJ33+AK33=0,"",IF(AJ33=4,3,IF(AJ33=3,1,0)))</f>
        <v>1</v>
      </c>
      <c r="AK32" s="82"/>
      <c r="AL32" s="81">
        <f>IF(AL33+AM33=0,"",IF(AL33=4,3,IF(AL33=3,1,0)))</f>
        <v>3</v>
      </c>
      <c r="AM32" s="82"/>
      <c r="AN32" s="98"/>
      <c r="AO32" s="102"/>
      <c r="AP32" s="116">
        <f>SUM(AP33/AQ33)</f>
        <v>1.0571428571428572</v>
      </c>
      <c r="AQ32" s="91"/>
      <c r="AS32" s="88">
        <f>IF($N32=1,$K32/2)+IF($N32=0,$K32)</f>
        <v>20</v>
      </c>
      <c r="AT32" s="88">
        <f>IF($P32=1,$K32/2)+IF($P32=0,$K32)</f>
        <v>0</v>
      </c>
      <c r="AU32" s="88">
        <f>IF($R32=1,$K32/2)+IF($R32=0,$K32)</f>
        <v>20</v>
      </c>
      <c r="AV32" s="88">
        <f>IF($T32=1,$K32/2)+IF($T32=0,$K32)</f>
        <v>20</v>
      </c>
      <c r="AW32" s="88">
        <f>IF($V32=1,$K32/2)+IF($V32=0,$K32)</f>
        <v>0</v>
      </c>
      <c r="AX32" s="88">
        <f>IF($X32=1,$K32/2)+IF($X32=0,$K32)</f>
        <v>10</v>
      </c>
      <c r="AY32" s="88">
        <f>IF($Z32=1,$K32/2)+IF($Z32=0,$K32)</f>
        <v>0</v>
      </c>
      <c r="AZ32" s="88">
        <f>IF($AB32=1,$K32/2)+IF($AB32=0,$K32)</f>
        <v>20</v>
      </c>
      <c r="BA32" s="88">
        <f>IF($AD32=1,$K32/2)+IF($AD32=0,$K32)</f>
        <v>0</v>
      </c>
      <c r="BB32" s="88">
        <f>IF($AF32=1,$K32/2)+IF($AF32=0,$K32)</f>
        <v>0</v>
      </c>
      <c r="BC32" s="88">
        <f>IF($AH32=1,$K32/2)+IF($AH32=0,$K32)</f>
        <v>20</v>
      </c>
      <c r="BD32" s="88">
        <f>IF($AJ32=1,$K32/2)+IF($AJ32=0,$K32)</f>
        <v>10</v>
      </c>
      <c r="BE32" s="88">
        <f>IF($AL32=1,$K32/2)+IF($AL32=0,$K32)</f>
        <v>0</v>
      </c>
      <c r="BF32" s="92"/>
    </row>
    <row r="33" spans="1:58" ht="13.5" customHeight="1" x14ac:dyDescent="0.25">
      <c r="A33" s="77"/>
      <c r="B33" s="209"/>
      <c r="C33" s="205"/>
      <c r="D33" s="86"/>
      <c r="E33" s="80"/>
      <c r="F33" s="80"/>
      <c r="G33" s="207"/>
      <c r="H33" s="85"/>
      <c r="I33" s="80"/>
      <c r="J33" s="112"/>
      <c r="K33" s="87"/>
      <c r="L33" s="80"/>
      <c r="M33" s="93"/>
      <c r="N33" s="17">
        <v>2</v>
      </c>
      <c r="O33" s="18">
        <v>4</v>
      </c>
      <c r="P33" s="17">
        <v>4</v>
      </c>
      <c r="Q33" s="18">
        <v>2</v>
      </c>
      <c r="R33" s="17">
        <v>1</v>
      </c>
      <c r="S33" s="18">
        <v>4</v>
      </c>
      <c r="T33" s="17">
        <v>1</v>
      </c>
      <c r="U33" s="18">
        <v>4</v>
      </c>
      <c r="V33" s="17">
        <v>4</v>
      </c>
      <c r="W33" s="18">
        <v>1</v>
      </c>
      <c r="X33" s="17">
        <v>3</v>
      </c>
      <c r="Y33" s="18">
        <v>3</v>
      </c>
      <c r="Z33" s="17">
        <v>4</v>
      </c>
      <c r="AA33" s="18">
        <v>2</v>
      </c>
      <c r="AB33" s="19">
        <v>2</v>
      </c>
      <c r="AC33" s="20">
        <v>4</v>
      </c>
      <c r="AD33" s="17">
        <v>4</v>
      </c>
      <c r="AE33" s="18">
        <v>1</v>
      </c>
      <c r="AF33" s="17">
        <v>4</v>
      </c>
      <c r="AG33" s="18">
        <v>1</v>
      </c>
      <c r="AH33" s="17">
        <v>1</v>
      </c>
      <c r="AI33" s="18">
        <v>4</v>
      </c>
      <c r="AJ33" s="17">
        <v>3</v>
      </c>
      <c r="AK33" s="18">
        <v>3</v>
      </c>
      <c r="AL33" s="17">
        <v>4</v>
      </c>
      <c r="AM33" s="18">
        <v>2</v>
      </c>
      <c r="AN33" s="100"/>
      <c r="AO33" s="103"/>
      <c r="AP33" s="24">
        <f>SUM($AN33,$AL33,$AJ33,$AH33,$AF33,$AD33,$AB33,$Z33,$X33,$V33,$T33,$R33,$P33,$N33,)</f>
        <v>37</v>
      </c>
      <c r="AQ33" s="22">
        <f>SUM($AO33,$AM33,$AK33,$AI33,$AG33,$AE33,$AC33,$AA33,$Y33,$W33,$U33,$S33,$Q33,$O33,)</f>
        <v>35</v>
      </c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92"/>
    </row>
    <row r="34" spans="1:58" ht="17.25" customHeight="1" x14ac:dyDescent="0.25">
      <c r="B34" s="25"/>
      <c r="C34" s="25"/>
      <c r="D34" s="26"/>
      <c r="E34" s="27"/>
      <c r="F34" s="27"/>
      <c r="G34" s="63">
        <f>G6+G8+G10+G12+G14+G16+G18+G20+G22+G24+G26+G28+G30+G32</f>
        <v>20693</v>
      </c>
      <c r="H34" s="27"/>
      <c r="I34" s="27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S34" s="29">
        <f t="shared" ref="AS34:BF34" si="37">SUM(AS6:AS33)</f>
        <v>143.5</v>
      </c>
      <c r="AT34" s="29">
        <f t="shared" si="37"/>
        <v>56</v>
      </c>
      <c r="AU34" s="29">
        <f t="shared" si="37"/>
        <v>128.5</v>
      </c>
      <c r="AV34" s="29">
        <f t="shared" si="37"/>
        <v>87.5</v>
      </c>
      <c r="AW34" s="29">
        <f t="shared" si="37"/>
        <v>73.5</v>
      </c>
      <c r="AX34" s="29">
        <f t="shared" si="37"/>
        <v>84.5</v>
      </c>
      <c r="AY34" s="29">
        <f t="shared" si="37"/>
        <v>95.5</v>
      </c>
      <c r="AZ34" s="29">
        <f t="shared" si="37"/>
        <v>192.5</v>
      </c>
      <c r="BA34" s="29">
        <f t="shared" si="37"/>
        <v>95.5</v>
      </c>
      <c r="BB34" s="29">
        <f t="shared" si="37"/>
        <v>105.5</v>
      </c>
      <c r="BC34" s="29">
        <f t="shared" si="37"/>
        <v>99</v>
      </c>
      <c r="BD34" s="29">
        <f t="shared" si="37"/>
        <v>127</v>
      </c>
      <c r="BE34" s="29">
        <f t="shared" si="37"/>
        <v>53.5</v>
      </c>
      <c r="BF34" s="29">
        <f t="shared" si="37"/>
        <v>100.5</v>
      </c>
    </row>
    <row r="35" spans="1:58" ht="17.25" customHeight="1" x14ac:dyDescent="0.2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58" ht="17.25" customHeight="1" x14ac:dyDescent="0.25">
      <c r="B36" s="214" t="s">
        <v>113</v>
      </c>
      <c r="C36" s="115"/>
      <c r="D36" s="115"/>
      <c r="E36" s="115"/>
      <c r="F36" s="115"/>
      <c r="G36" s="115"/>
      <c r="H36" s="115"/>
      <c r="L36" s="115" t="s">
        <v>42</v>
      </c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/>
      <c r="AJ36"/>
      <c r="AK36"/>
      <c r="AL36"/>
      <c r="AM36"/>
      <c r="AN36"/>
      <c r="AO36"/>
    </row>
    <row r="37" spans="1:58" ht="17.25" customHeight="1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58" ht="17.25" customHeight="1" x14ac:dyDescent="0.25">
      <c r="B38" s="32"/>
      <c r="C38" s="32"/>
      <c r="D38" s="6"/>
      <c r="G38" s="33"/>
    </row>
  </sheetData>
  <protectedRanges>
    <protectedRange sqref="N6" name="Diapazons4_31"/>
    <protectedRange sqref="R33:S33 AL13:AM13 AJ15:AK15 AH17:AI17 AF19:AG19 AD21:AE21 AB23:AC23 Z25:AA25 X27:Y27 V29:W29 T31:U31 AN11:AO11" name="Diapazons4_1"/>
    <protectedRange sqref="N9:O9 AL15:AM15 AJ17:AK17 AH19:AI19 AF21:AG21 AB25:AC25 Z27:AA27 X29:Y29 V31:W31 T33:U33 P7:Q7 AN13:AO13" name="Diapazons4_32"/>
    <protectedRange sqref="R7:S7 N11:O11 V33:W33 AL17:AM17 AJ19:AK19 AH21:AI21 AF23:AG23 AD25:AE25 AB27:AC27 Z29:AA29 X31:Y31 AN15:AO15" name="Diapazons4_33"/>
    <protectedRange sqref="N13:O13 AL19:AM19 AJ21:AK21 AH23:AI23 AD27:AE27 AB29:AC29 Z31:AA31 X33:Y33 T7:U7 R9:S9 P11:Q11 AN17:AO17" name="Diapazons4_35"/>
    <protectedRange sqref="V7:W7 T9:U9 P13:Q13 N15:O15 Z33:AA33 AL21:AM21 AJ23:AK23 AH25:AI25 AF27:AG27 AD29:AE29 AB31:AC31 AN19:AO19" name="Diapazons4_36"/>
    <protectedRange sqref="X7:Y7 V9:W9 T11:U11 R13:S13 P15:Q15 N17:O17 AB33:AC33 AL23:AM23 AJ25:AK25 AF29:AG29 AD31:AE31 AN21:AO21" name="Diapazons4_37"/>
    <protectedRange sqref="AH29:AI29 R15:U15 AL25:AO25 AJ27:AO27 AF31:AK31 P17:W17 AL29:AO29 AN31:AO31 AD33:AM33 N19:Y19 Z7:AO7 N21:AA21 X9:AO9 N33:Q33 V11:AM11 V13:AK13 X15:AI15 Z17:AG17 AB19:AE19 N23:AA23 N25:Y25 N29:U29 N31:S31 AN23:AO23 N27:W27" name="Diapazons4_38"/>
    <protectedRange sqref="AP9:AQ9 AP11:AQ11 AP13:AQ13 AP15:AQ15 AP17:AQ17 AP19:AQ19 AP21:AQ21 AP23:AQ23 AP25:AQ25 AP29:AQ29 AP31:AQ31 AP33:AQ33 AP7:AQ7 AP27:AQ27" name="Diapazons1"/>
  </protectedRanges>
  <mergeCells count="610">
    <mergeCell ref="B36:H36"/>
    <mergeCell ref="L36:AH36"/>
    <mergeCell ref="BA32:BA33"/>
    <mergeCell ref="BB32:BB33"/>
    <mergeCell ref="BC32:BC33"/>
    <mergeCell ref="BD32:BD33"/>
    <mergeCell ref="BE32:BE33"/>
    <mergeCell ref="BF32:BF33"/>
    <mergeCell ref="AU32:AU33"/>
    <mergeCell ref="AV32:AV33"/>
    <mergeCell ref="AW32:AW33"/>
    <mergeCell ref="AX32:AX33"/>
    <mergeCell ref="AY32:AY33"/>
    <mergeCell ref="AZ32:AZ33"/>
    <mergeCell ref="AJ32:AK32"/>
    <mergeCell ref="AL32:AM32"/>
    <mergeCell ref="AN32:AO33"/>
    <mergeCell ref="AP32:AQ32"/>
    <mergeCell ref="AS32:AS33"/>
    <mergeCell ref="AT32:AT33"/>
    <mergeCell ref="X32:Y32"/>
    <mergeCell ref="Z32:AA32"/>
    <mergeCell ref="AB32:AC32"/>
    <mergeCell ref="AD32:AE32"/>
    <mergeCell ref="AF32:AG32"/>
    <mergeCell ref="AH32:AI32"/>
    <mergeCell ref="M32:M33"/>
    <mergeCell ref="N32:O32"/>
    <mergeCell ref="P32:Q32"/>
    <mergeCell ref="R32:S32"/>
    <mergeCell ref="T32:U32"/>
    <mergeCell ref="V32:W32"/>
    <mergeCell ref="G32:G33"/>
    <mergeCell ref="H32:H33"/>
    <mergeCell ref="I32:I33"/>
    <mergeCell ref="J32:J33"/>
    <mergeCell ref="K32:K33"/>
    <mergeCell ref="L32:L33"/>
    <mergeCell ref="A32:A33"/>
    <mergeCell ref="B32:B33"/>
    <mergeCell ref="C32:C33"/>
    <mergeCell ref="D32:D33"/>
    <mergeCell ref="E32:E33"/>
    <mergeCell ref="F32:F33"/>
    <mergeCell ref="BA30:BA31"/>
    <mergeCell ref="BB30:BB31"/>
    <mergeCell ref="BC30:BC31"/>
    <mergeCell ref="AJ30:AK30"/>
    <mergeCell ref="AL30:AM31"/>
    <mergeCell ref="AN30:AO30"/>
    <mergeCell ref="AP30:AQ30"/>
    <mergeCell ref="AS30:AS31"/>
    <mergeCell ref="AT30:AT31"/>
    <mergeCell ref="X30:Y30"/>
    <mergeCell ref="Z30:AA30"/>
    <mergeCell ref="AB30:AC30"/>
    <mergeCell ref="AD30:AE30"/>
    <mergeCell ref="AF30:AG30"/>
    <mergeCell ref="AH30:AI30"/>
    <mergeCell ref="M30:M31"/>
    <mergeCell ref="N30:O30"/>
    <mergeCell ref="P30:Q30"/>
    <mergeCell ref="BD30:BD31"/>
    <mergeCell ref="BE30:BE31"/>
    <mergeCell ref="BF30:BF31"/>
    <mergeCell ref="AU30:AU31"/>
    <mergeCell ref="AV30:AV31"/>
    <mergeCell ref="AW30:AW31"/>
    <mergeCell ref="AX30:AX31"/>
    <mergeCell ref="AY30:AY31"/>
    <mergeCell ref="AZ30:AZ31"/>
    <mergeCell ref="R30:S30"/>
    <mergeCell ref="T30:U30"/>
    <mergeCell ref="V30:W30"/>
    <mergeCell ref="G30:G31"/>
    <mergeCell ref="H30:H31"/>
    <mergeCell ref="I30:I31"/>
    <mergeCell ref="J30:J31"/>
    <mergeCell ref="K30:K31"/>
    <mergeCell ref="L30:L31"/>
    <mergeCell ref="A30:A31"/>
    <mergeCell ref="B30:B31"/>
    <mergeCell ref="C30:C31"/>
    <mergeCell ref="D30:D31"/>
    <mergeCell ref="E30:E31"/>
    <mergeCell ref="F30:F31"/>
    <mergeCell ref="BA28:BA29"/>
    <mergeCell ref="BB28:BB29"/>
    <mergeCell ref="BC28:BC29"/>
    <mergeCell ref="AJ28:AK29"/>
    <mergeCell ref="AL28:AM28"/>
    <mergeCell ref="AN28:AO28"/>
    <mergeCell ref="AP28:AQ28"/>
    <mergeCell ref="AS28:AS29"/>
    <mergeCell ref="AT28:AT29"/>
    <mergeCell ref="X28:Y28"/>
    <mergeCell ref="Z28:AA28"/>
    <mergeCell ref="AB28:AC28"/>
    <mergeCell ref="AD28:AE28"/>
    <mergeCell ref="AF28:AG28"/>
    <mergeCell ref="AH28:AI28"/>
    <mergeCell ref="M28:M29"/>
    <mergeCell ref="N28:O28"/>
    <mergeCell ref="P28:Q28"/>
    <mergeCell ref="BD28:BD29"/>
    <mergeCell ref="BE28:BE29"/>
    <mergeCell ref="BF28:BF29"/>
    <mergeCell ref="AU28:AU29"/>
    <mergeCell ref="AV28:AV29"/>
    <mergeCell ref="AW28:AW29"/>
    <mergeCell ref="AX28:AX29"/>
    <mergeCell ref="AY28:AY29"/>
    <mergeCell ref="AZ28:AZ29"/>
    <mergeCell ref="R28:S28"/>
    <mergeCell ref="T28:U28"/>
    <mergeCell ref="V28:W28"/>
    <mergeCell ref="G28:G29"/>
    <mergeCell ref="H28:H29"/>
    <mergeCell ref="I28:I29"/>
    <mergeCell ref="J28:J29"/>
    <mergeCell ref="K28:K29"/>
    <mergeCell ref="L28:L29"/>
    <mergeCell ref="A28:A29"/>
    <mergeCell ref="B28:B29"/>
    <mergeCell ref="C28:C29"/>
    <mergeCell ref="D28:D29"/>
    <mergeCell ref="E28:E29"/>
    <mergeCell ref="F28:F29"/>
    <mergeCell ref="BA26:BA27"/>
    <mergeCell ref="BB26:BB27"/>
    <mergeCell ref="BC26:BC27"/>
    <mergeCell ref="AJ26:AK26"/>
    <mergeCell ref="AL26:AM26"/>
    <mergeCell ref="AN26:AO26"/>
    <mergeCell ref="AP26:AQ26"/>
    <mergeCell ref="AS26:AS27"/>
    <mergeCell ref="AT26:AT27"/>
    <mergeCell ref="X26:Y26"/>
    <mergeCell ref="Z26:AA26"/>
    <mergeCell ref="AB26:AC26"/>
    <mergeCell ref="AD26:AE26"/>
    <mergeCell ref="AF26:AG26"/>
    <mergeCell ref="AH26:AI27"/>
    <mergeCell ref="M26:M27"/>
    <mergeCell ref="N26:O26"/>
    <mergeCell ref="P26:Q26"/>
    <mergeCell ref="BD26:BD27"/>
    <mergeCell ref="BE26:BE27"/>
    <mergeCell ref="BF26:BF27"/>
    <mergeCell ref="AU26:AU27"/>
    <mergeCell ref="AV26:AV27"/>
    <mergeCell ref="AW26:AW27"/>
    <mergeCell ref="AX26:AX27"/>
    <mergeCell ref="AY26:AY27"/>
    <mergeCell ref="AZ26:AZ27"/>
    <mergeCell ref="R26:S26"/>
    <mergeCell ref="T26:U26"/>
    <mergeCell ref="V26:W26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BA24:BA25"/>
    <mergeCell ref="BB24:BB25"/>
    <mergeCell ref="BC24:BC25"/>
    <mergeCell ref="AJ24:AK24"/>
    <mergeCell ref="AL24:AM24"/>
    <mergeCell ref="AN24:AO24"/>
    <mergeCell ref="AP24:AQ24"/>
    <mergeCell ref="AS24:AS25"/>
    <mergeCell ref="AT24:AT25"/>
    <mergeCell ref="X24:Y24"/>
    <mergeCell ref="Z24:AA24"/>
    <mergeCell ref="AB24:AC24"/>
    <mergeCell ref="AD24:AE24"/>
    <mergeCell ref="AF24:AG25"/>
    <mergeCell ref="AH24:AI24"/>
    <mergeCell ref="M24:M25"/>
    <mergeCell ref="N24:O24"/>
    <mergeCell ref="P24:Q24"/>
    <mergeCell ref="BD24:BD25"/>
    <mergeCell ref="BE24:BE25"/>
    <mergeCell ref="BF24:BF25"/>
    <mergeCell ref="AU24:AU25"/>
    <mergeCell ref="AV24:AV25"/>
    <mergeCell ref="AW24:AW25"/>
    <mergeCell ref="AX24:AX25"/>
    <mergeCell ref="AY24:AY25"/>
    <mergeCell ref="AZ24:AZ25"/>
    <mergeCell ref="R24:S24"/>
    <mergeCell ref="T24:U24"/>
    <mergeCell ref="V24:W24"/>
    <mergeCell ref="G24:G25"/>
    <mergeCell ref="H24:H25"/>
    <mergeCell ref="I24:I25"/>
    <mergeCell ref="J24:J25"/>
    <mergeCell ref="K24:K25"/>
    <mergeCell ref="L24:L25"/>
    <mergeCell ref="A24:A25"/>
    <mergeCell ref="B24:B25"/>
    <mergeCell ref="C24:C25"/>
    <mergeCell ref="D24:D25"/>
    <mergeCell ref="E24:E25"/>
    <mergeCell ref="F24:F25"/>
    <mergeCell ref="BA22:BA23"/>
    <mergeCell ref="BB22:BB23"/>
    <mergeCell ref="BC22:BC23"/>
    <mergeCell ref="AJ22:AK22"/>
    <mergeCell ref="AL22:AM22"/>
    <mergeCell ref="AN22:AO22"/>
    <mergeCell ref="AP22:AQ22"/>
    <mergeCell ref="AS22:AS23"/>
    <mergeCell ref="AT22:AT23"/>
    <mergeCell ref="X22:Y22"/>
    <mergeCell ref="Z22:AA22"/>
    <mergeCell ref="AB22:AC22"/>
    <mergeCell ref="AD22:AE23"/>
    <mergeCell ref="AF22:AG22"/>
    <mergeCell ref="AH22:AI22"/>
    <mergeCell ref="M22:M23"/>
    <mergeCell ref="N22:O22"/>
    <mergeCell ref="P22:Q22"/>
    <mergeCell ref="BD22:BD23"/>
    <mergeCell ref="BE22:BE23"/>
    <mergeCell ref="BF22:BF23"/>
    <mergeCell ref="AU22:AU23"/>
    <mergeCell ref="AV22:AV23"/>
    <mergeCell ref="AW22:AW23"/>
    <mergeCell ref="AX22:AX23"/>
    <mergeCell ref="AY22:AY23"/>
    <mergeCell ref="AZ22:AZ23"/>
    <mergeCell ref="R22:S22"/>
    <mergeCell ref="T22:U22"/>
    <mergeCell ref="V22:W22"/>
    <mergeCell ref="G22:G23"/>
    <mergeCell ref="H22:H23"/>
    <mergeCell ref="I22:I23"/>
    <mergeCell ref="J22:J23"/>
    <mergeCell ref="K22:K23"/>
    <mergeCell ref="L22:L23"/>
    <mergeCell ref="A22:A23"/>
    <mergeCell ref="B22:B23"/>
    <mergeCell ref="C22:C23"/>
    <mergeCell ref="D22:D23"/>
    <mergeCell ref="E22:E23"/>
    <mergeCell ref="F22:F23"/>
    <mergeCell ref="BA20:BA21"/>
    <mergeCell ref="BB20:BB21"/>
    <mergeCell ref="BC20:BC21"/>
    <mergeCell ref="AJ20:AK20"/>
    <mergeCell ref="AL20:AM20"/>
    <mergeCell ref="AN20:AO20"/>
    <mergeCell ref="AP20:AQ20"/>
    <mergeCell ref="AS20:AS21"/>
    <mergeCell ref="AT20:AT21"/>
    <mergeCell ref="X20:Y20"/>
    <mergeCell ref="Z20:AA20"/>
    <mergeCell ref="AB20:AC21"/>
    <mergeCell ref="AD20:AE20"/>
    <mergeCell ref="AF20:AG20"/>
    <mergeCell ref="AH20:AI20"/>
    <mergeCell ref="M20:M21"/>
    <mergeCell ref="N20:O20"/>
    <mergeCell ref="P20:Q20"/>
    <mergeCell ref="BD20:BD21"/>
    <mergeCell ref="BE20:BE21"/>
    <mergeCell ref="BF20:BF21"/>
    <mergeCell ref="AU20:AU21"/>
    <mergeCell ref="AV20:AV21"/>
    <mergeCell ref="AW20:AW21"/>
    <mergeCell ref="AX20:AX21"/>
    <mergeCell ref="AY20:AY21"/>
    <mergeCell ref="AZ20:AZ21"/>
    <mergeCell ref="R20:S20"/>
    <mergeCell ref="T20:U20"/>
    <mergeCell ref="V20:W20"/>
    <mergeCell ref="G20:G21"/>
    <mergeCell ref="H20:H21"/>
    <mergeCell ref="I20:I21"/>
    <mergeCell ref="J20:J21"/>
    <mergeCell ref="K20:K21"/>
    <mergeCell ref="L20:L21"/>
    <mergeCell ref="A20:A21"/>
    <mergeCell ref="B20:B21"/>
    <mergeCell ref="C20:C21"/>
    <mergeCell ref="D20:D21"/>
    <mergeCell ref="E20:E21"/>
    <mergeCell ref="F20:F21"/>
    <mergeCell ref="BA18:BA19"/>
    <mergeCell ref="BB18:BB19"/>
    <mergeCell ref="BC18:BC19"/>
    <mergeCell ref="AJ18:AK18"/>
    <mergeCell ref="AL18:AM18"/>
    <mergeCell ref="AN18:AO18"/>
    <mergeCell ref="AP18:AQ18"/>
    <mergeCell ref="AS18:AS19"/>
    <mergeCell ref="AT18:AT19"/>
    <mergeCell ref="X18:Y18"/>
    <mergeCell ref="Z18:AA19"/>
    <mergeCell ref="AB18:AC18"/>
    <mergeCell ref="AD18:AE18"/>
    <mergeCell ref="AF18:AG18"/>
    <mergeCell ref="AH18:AI18"/>
    <mergeCell ref="M18:M19"/>
    <mergeCell ref="N18:O18"/>
    <mergeCell ref="P18:Q18"/>
    <mergeCell ref="BD18:BD19"/>
    <mergeCell ref="BE18:BE19"/>
    <mergeCell ref="BF18:BF19"/>
    <mergeCell ref="AU18:AU19"/>
    <mergeCell ref="AV18:AV19"/>
    <mergeCell ref="AW18:AW19"/>
    <mergeCell ref="AX18:AX19"/>
    <mergeCell ref="AY18:AY19"/>
    <mergeCell ref="AZ18:AZ19"/>
    <mergeCell ref="R18:S18"/>
    <mergeCell ref="T18:U18"/>
    <mergeCell ref="V18:W18"/>
    <mergeCell ref="G18:G19"/>
    <mergeCell ref="H18:H19"/>
    <mergeCell ref="I18:I19"/>
    <mergeCell ref="J18:J19"/>
    <mergeCell ref="K18:K19"/>
    <mergeCell ref="L18:L19"/>
    <mergeCell ref="A18:A19"/>
    <mergeCell ref="B18:B19"/>
    <mergeCell ref="C18:C19"/>
    <mergeCell ref="D18:D19"/>
    <mergeCell ref="E18:E19"/>
    <mergeCell ref="F18:F19"/>
    <mergeCell ref="BA16:BA17"/>
    <mergeCell ref="BB16:BB17"/>
    <mergeCell ref="BC16:BC17"/>
    <mergeCell ref="AJ16:AK16"/>
    <mergeCell ref="AL16:AM16"/>
    <mergeCell ref="AN16:AO16"/>
    <mergeCell ref="AP16:AQ16"/>
    <mergeCell ref="AS16:AS17"/>
    <mergeCell ref="AT16:AT17"/>
    <mergeCell ref="X16:Y17"/>
    <mergeCell ref="Z16:AA16"/>
    <mergeCell ref="AB16:AC16"/>
    <mergeCell ref="AD16:AE16"/>
    <mergeCell ref="AF16:AG16"/>
    <mergeCell ref="AH16:AI16"/>
    <mergeCell ref="M16:M17"/>
    <mergeCell ref="N16:O16"/>
    <mergeCell ref="P16:Q16"/>
    <mergeCell ref="BD16:BD17"/>
    <mergeCell ref="BE16:BE17"/>
    <mergeCell ref="BF16:BF17"/>
    <mergeCell ref="AU16:AU17"/>
    <mergeCell ref="AV16:AV17"/>
    <mergeCell ref="AW16:AW17"/>
    <mergeCell ref="AX16:AX17"/>
    <mergeCell ref="AY16:AY17"/>
    <mergeCell ref="AZ16:AZ17"/>
    <mergeCell ref="R16:S16"/>
    <mergeCell ref="T16:U16"/>
    <mergeCell ref="V16:W16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BA14:BA15"/>
    <mergeCell ref="BB14:BB15"/>
    <mergeCell ref="BC14:BC15"/>
    <mergeCell ref="AJ14:AK14"/>
    <mergeCell ref="AL14:AM14"/>
    <mergeCell ref="AN14:AO14"/>
    <mergeCell ref="AP14:AQ14"/>
    <mergeCell ref="AS14:AS15"/>
    <mergeCell ref="AT14:AT15"/>
    <mergeCell ref="X14:Y14"/>
    <mergeCell ref="Z14:AA14"/>
    <mergeCell ref="AB14:AC14"/>
    <mergeCell ref="AD14:AE14"/>
    <mergeCell ref="AF14:AG14"/>
    <mergeCell ref="AH14:AI14"/>
    <mergeCell ref="M14:M15"/>
    <mergeCell ref="N14:O14"/>
    <mergeCell ref="P14:Q14"/>
    <mergeCell ref="BD14:BD15"/>
    <mergeCell ref="BE14:BE15"/>
    <mergeCell ref="BF14:BF15"/>
    <mergeCell ref="AU14:AU15"/>
    <mergeCell ref="AV14:AV15"/>
    <mergeCell ref="AW14:AW15"/>
    <mergeCell ref="AX14:AX15"/>
    <mergeCell ref="AY14:AY15"/>
    <mergeCell ref="AZ14:AZ15"/>
    <mergeCell ref="R14:S14"/>
    <mergeCell ref="T14:U14"/>
    <mergeCell ref="V14:W15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BA12:BA13"/>
    <mergeCell ref="BB12:BB13"/>
    <mergeCell ref="BC12:BC13"/>
    <mergeCell ref="AJ12:AK12"/>
    <mergeCell ref="AL12:AM12"/>
    <mergeCell ref="AN12:AO12"/>
    <mergeCell ref="AP12:AQ12"/>
    <mergeCell ref="AS12:AS13"/>
    <mergeCell ref="AT12:AT13"/>
    <mergeCell ref="X12:Y12"/>
    <mergeCell ref="Z12:AA12"/>
    <mergeCell ref="AB12:AC12"/>
    <mergeCell ref="AD12:AE12"/>
    <mergeCell ref="AF12:AG12"/>
    <mergeCell ref="AH12:AI12"/>
    <mergeCell ref="M12:M13"/>
    <mergeCell ref="N12:O12"/>
    <mergeCell ref="P12:Q12"/>
    <mergeCell ref="BD12:BD13"/>
    <mergeCell ref="BE12:BE13"/>
    <mergeCell ref="BF12:BF13"/>
    <mergeCell ref="AU12:AU13"/>
    <mergeCell ref="AV12:AV13"/>
    <mergeCell ref="AW12:AW13"/>
    <mergeCell ref="AX12:AX13"/>
    <mergeCell ref="AY12:AY13"/>
    <mergeCell ref="AZ12:AZ13"/>
    <mergeCell ref="R12:S12"/>
    <mergeCell ref="T12:U13"/>
    <mergeCell ref="V12:W12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BA10:BA11"/>
    <mergeCell ref="BB10:BB11"/>
    <mergeCell ref="BC10:BC11"/>
    <mergeCell ref="AJ10:AK10"/>
    <mergeCell ref="AL10:AM10"/>
    <mergeCell ref="AN10:AO10"/>
    <mergeCell ref="AP10:AQ10"/>
    <mergeCell ref="AS10:AS11"/>
    <mergeCell ref="AT10:AT11"/>
    <mergeCell ref="X10:Y10"/>
    <mergeCell ref="Z10:AA10"/>
    <mergeCell ref="AB10:AC10"/>
    <mergeCell ref="AD10:AE10"/>
    <mergeCell ref="AF10:AG10"/>
    <mergeCell ref="AH10:AI10"/>
    <mergeCell ref="M10:M11"/>
    <mergeCell ref="N10:O10"/>
    <mergeCell ref="P10:Q10"/>
    <mergeCell ref="BD10:BD11"/>
    <mergeCell ref="BE10:BE11"/>
    <mergeCell ref="BF10:BF11"/>
    <mergeCell ref="AU10:AU11"/>
    <mergeCell ref="AV10:AV11"/>
    <mergeCell ref="AW10:AW11"/>
    <mergeCell ref="AX10:AX11"/>
    <mergeCell ref="AY10:AY11"/>
    <mergeCell ref="AZ10:AZ11"/>
    <mergeCell ref="R10:S11"/>
    <mergeCell ref="T10:U10"/>
    <mergeCell ref="V10:W10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BA8:BA9"/>
    <mergeCell ref="BB8:BB9"/>
    <mergeCell ref="BC8:BC9"/>
    <mergeCell ref="AJ8:AK8"/>
    <mergeCell ref="AL8:AM8"/>
    <mergeCell ref="AN8:AO8"/>
    <mergeCell ref="AP8:AQ8"/>
    <mergeCell ref="AS8:AS9"/>
    <mergeCell ref="AT8:AT9"/>
    <mergeCell ref="X8:Y8"/>
    <mergeCell ref="Z8:AA8"/>
    <mergeCell ref="AB8:AC8"/>
    <mergeCell ref="AD8:AE8"/>
    <mergeCell ref="AF8:AG8"/>
    <mergeCell ref="AH8:AI8"/>
    <mergeCell ref="M8:M9"/>
    <mergeCell ref="N8:O8"/>
    <mergeCell ref="P8:Q9"/>
    <mergeCell ref="J8:J9"/>
    <mergeCell ref="K8:K9"/>
    <mergeCell ref="L8:L9"/>
    <mergeCell ref="BD8:BD9"/>
    <mergeCell ref="BE8:BE9"/>
    <mergeCell ref="BF8:BF9"/>
    <mergeCell ref="AU8:AU9"/>
    <mergeCell ref="AV8:AV9"/>
    <mergeCell ref="AW8:AW9"/>
    <mergeCell ref="AX8:AX9"/>
    <mergeCell ref="AY8:AY9"/>
    <mergeCell ref="AZ8:AZ9"/>
    <mergeCell ref="A8:A9"/>
    <mergeCell ref="B8:B9"/>
    <mergeCell ref="C8:C9"/>
    <mergeCell ref="D8:D9"/>
    <mergeCell ref="E8:E9"/>
    <mergeCell ref="F8:F9"/>
    <mergeCell ref="BB6:BB7"/>
    <mergeCell ref="BC6:BC7"/>
    <mergeCell ref="BD6:BD7"/>
    <mergeCell ref="T6:U6"/>
    <mergeCell ref="V6:W6"/>
    <mergeCell ref="X6:Y6"/>
    <mergeCell ref="H6:H7"/>
    <mergeCell ref="I6:I7"/>
    <mergeCell ref="J6:J7"/>
    <mergeCell ref="K6:K7"/>
    <mergeCell ref="L6:L7"/>
    <mergeCell ref="M6:M7"/>
    <mergeCell ref="R8:S8"/>
    <mergeCell ref="T8:U8"/>
    <mergeCell ref="V8:W8"/>
    <mergeCell ref="G8:G9"/>
    <mergeCell ref="H8:H9"/>
    <mergeCell ref="I8:I9"/>
    <mergeCell ref="BE6:BE7"/>
    <mergeCell ref="BF6:BF7"/>
    <mergeCell ref="N7:O7"/>
    <mergeCell ref="AV6:AV7"/>
    <mergeCell ref="AW6:AW7"/>
    <mergeCell ref="AX6:AX7"/>
    <mergeCell ref="AY6:AY7"/>
    <mergeCell ref="AZ6:AZ7"/>
    <mergeCell ref="BA6:BA7"/>
    <mergeCell ref="AL6:AM6"/>
    <mergeCell ref="AN6:AO6"/>
    <mergeCell ref="AP6:AQ6"/>
    <mergeCell ref="AS6:AS7"/>
    <mergeCell ref="AT6:AT7"/>
    <mergeCell ref="AU6:AU7"/>
    <mergeCell ref="Z6:AA6"/>
    <mergeCell ref="AB6:AC6"/>
    <mergeCell ref="AD6:AE6"/>
    <mergeCell ref="AF6:AG6"/>
    <mergeCell ref="AH6:AI6"/>
    <mergeCell ref="AJ6:AK6"/>
    <mergeCell ref="N6:O6"/>
    <mergeCell ref="P6:Q6"/>
    <mergeCell ref="R6:S6"/>
    <mergeCell ref="A6:A7"/>
    <mergeCell ref="B6:B7"/>
    <mergeCell ref="C6:C7"/>
    <mergeCell ref="D6:D7"/>
    <mergeCell ref="E6:E7"/>
    <mergeCell ref="F6:F7"/>
    <mergeCell ref="G6:G7"/>
    <mergeCell ref="Z5:AA5"/>
    <mergeCell ref="AB5:AC5"/>
    <mergeCell ref="A1:AQ1"/>
    <mergeCell ref="E2:Z2"/>
    <mergeCell ref="X3:AQ3"/>
    <mergeCell ref="AT4:BE4"/>
    <mergeCell ref="N5:O5"/>
    <mergeCell ref="P5:Q5"/>
    <mergeCell ref="R5:S5"/>
    <mergeCell ref="T5:U5"/>
    <mergeCell ref="V5:W5"/>
    <mergeCell ref="X5:Y5"/>
    <mergeCell ref="AL5:AM5"/>
    <mergeCell ref="AN5:AO5"/>
    <mergeCell ref="AP5:AQ5"/>
    <mergeCell ref="AD5:AE5"/>
    <mergeCell ref="AF5:AG5"/>
    <mergeCell ref="AH5:AI5"/>
    <mergeCell ref="AJ5:AK5"/>
  </mergeCells>
  <conditionalFormatting sqref="U34">
    <cfRule type="cellIs" dxfId="813" priority="813" stopIfTrue="1" operator="equal">
      <formula>#REF!</formula>
    </cfRule>
    <cfRule type="cellIs" dxfId="812" priority="814" stopIfTrue="1" operator="greaterThan">
      <formula>#REF!</formula>
    </cfRule>
  </conditionalFormatting>
  <conditionalFormatting sqref="AN11">
    <cfRule type="cellIs" dxfId="811" priority="811" stopIfTrue="1" operator="notEqual">
      <formula>S33</formula>
    </cfRule>
    <cfRule type="expression" dxfId="810" priority="812" stopIfTrue="1">
      <formula>$N$6=5</formula>
    </cfRule>
  </conditionalFormatting>
  <conditionalFormatting sqref="AO11">
    <cfRule type="cellIs" dxfId="809" priority="809" stopIfTrue="1" operator="notEqual">
      <formula>R33</formula>
    </cfRule>
    <cfRule type="expression" dxfId="808" priority="810" stopIfTrue="1">
      <formula>$N$6=5</formula>
    </cfRule>
  </conditionalFormatting>
  <conditionalFormatting sqref="AL13">
    <cfRule type="cellIs" dxfId="807" priority="807" stopIfTrue="1" operator="notEqual">
      <formula>U31</formula>
    </cfRule>
    <cfRule type="expression" dxfId="806" priority="808" stopIfTrue="1">
      <formula>$N$6=3</formula>
    </cfRule>
  </conditionalFormatting>
  <conditionalFormatting sqref="AM13">
    <cfRule type="cellIs" dxfId="805" priority="805" stopIfTrue="1" operator="notEqual">
      <formula>T31</formula>
    </cfRule>
    <cfRule type="expression" dxfId="804" priority="806" stopIfTrue="1">
      <formula>$N$6=3</formula>
    </cfRule>
  </conditionalFormatting>
  <conditionalFormatting sqref="AJ15">
    <cfRule type="cellIs" dxfId="803" priority="803" stopIfTrue="1" operator="notEqual">
      <formula>W29</formula>
    </cfRule>
    <cfRule type="expression" dxfId="802" priority="804" stopIfTrue="1">
      <formula>$N$6=3</formula>
    </cfRule>
  </conditionalFormatting>
  <conditionalFormatting sqref="AK15">
    <cfRule type="cellIs" dxfId="801" priority="801" stopIfTrue="1" operator="notEqual">
      <formula>V29</formula>
    </cfRule>
    <cfRule type="expression" dxfId="800" priority="802" stopIfTrue="1">
      <formula>$N$6=3</formula>
    </cfRule>
  </conditionalFormatting>
  <conditionalFormatting sqref="AH17">
    <cfRule type="cellIs" dxfId="799" priority="799" stopIfTrue="1" operator="notEqual">
      <formula>Y27</formula>
    </cfRule>
    <cfRule type="expression" dxfId="798" priority="800" stopIfTrue="1">
      <formula>$N$6=3</formula>
    </cfRule>
  </conditionalFormatting>
  <conditionalFormatting sqref="AI17">
    <cfRule type="cellIs" dxfId="797" priority="797" stopIfTrue="1" operator="notEqual">
      <formula>X27</formula>
    </cfRule>
    <cfRule type="expression" dxfId="796" priority="798" stopIfTrue="1">
      <formula>$N$6=3</formula>
    </cfRule>
  </conditionalFormatting>
  <conditionalFormatting sqref="AF19">
    <cfRule type="cellIs" dxfId="795" priority="795" stopIfTrue="1" operator="notEqual">
      <formula>AA25</formula>
    </cfRule>
    <cfRule type="expression" dxfId="794" priority="796" stopIfTrue="1">
      <formula>$N$6=3</formula>
    </cfRule>
  </conditionalFormatting>
  <conditionalFormatting sqref="AG19">
    <cfRule type="cellIs" dxfId="793" priority="793" stopIfTrue="1" operator="notEqual">
      <formula>Z25</formula>
    </cfRule>
    <cfRule type="expression" dxfId="792" priority="794" stopIfTrue="1">
      <formula>$N$6=3</formula>
    </cfRule>
  </conditionalFormatting>
  <conditionalFormatting sqref="AD21">
    <cfRule type="cellIs" dxfId="791" priority="791" stopIfTrue="1" operator="notEqual">
      <formula>AC23</formula>
    </cfRule>
    <cfRule type="expression" dxfId="790" priority="792" stopIfTrue="1">
      <formula>$N$6=3</formula>
    </cfRule>
  </conditionalFormatting>
  <conditionalFormatting sqref="AE21">
    <cfRule type="cellIs" dxfId="789" priority="789" stopIfTrue="1" operator="notEqual">
      <formula>AB23</formula>
    </cfRule>
    <cfRule type="expression" dxfId="788" priority="790" stopIfTrue="1">
      <formula>$N$6=3</formula>
    </cfRule>
  </conditionalFormatting>
  <conditionalFormatting sqref="AB23">
    <cfRule type="cellIs" dxfId="787" priority="787" stopIfTrue="1" operator="notEqual">
      <formula>AE21</formula>
    </cfRule>
    <cfRule type="expression" dxfId="786" priority="788" stopIfTrue="1">
      <formula>$N$6=3</formula>
    </cfRule>
  </conditionalFormatting>
  <conditionalFormatting sqref="AC23">
    <cfRule type="cellIs" dxfId="785" priority="785" stopIfTrue="1" operator="notEqual">
      <formula>AD21</formula>
    </cfRule>
    <cfRule type="expression" dxfId="784" priority="786" stopIfTrue="1">
      <formula>$N$6=3</formula>
    </cfRule>
  </conditionalFormatting>
  <conditionalFormatting sqref="Z25">
    <cfRule type="cellIs" dxfId="783" priority="783" stopIfTrue="1" operator="notEqual">
      <formula>AG19</formula>
    </cfRule>
    <cfRule type="expression" dxfId="782" priority="784" stopIfTrue="1">
      <formula>$N$6=3</formula>
    </cfRule>
  </conditionalFormatting>
  <conditionalFormatting sqref="AA25">
    <cfRule type="cellIs" dxfId="781" priority="781" stopIfTrue="1" operator="notEqual">
      <formula>AF19</formula>
    </cfRule>
    <cfRule type="expression" dxfId="780" priority="782" stopIfTrue="1">
      <formula>$N$6=3</formula>
    </cfRule>
  </conditionalFormatting>
  <conditionalFormatting sqref="X27">
    <cfRule type="cellIs" dxfId="779" priority="779" stopIfTrue="1" operator="notEqual">
      <formula>AI17</formula>
    </cfRule>
    <cfRule type="expression" dxfId="778" priority="780" stopIfTrue="1">
      <formula>$N$6=3</formula>
    </cfRule>
  </conditionalFormatting>
  <conditionalFormatting sqref="Y27">
    <cfRule type="cellIs" dxfId="777" priority="777" stopIfTrue="1" operator="notEqual">
      <formula>AH17</formula>
    </cfRule>
    <cfRule type="expression" dxfId="776" priority="778" stopIfTrue="1">
      <formula>$N$6=3</formula>
    </cfRule>
  </conditionalFormatting>
  <conditionalFormatting sqref="V29">
    <cfRule type="cellIs" dxfId="775" priority="775" stopIfTrue="1" operator="notEqual">
      <formula>AK15</formula>
    </cfRule>
    <cfRule type="expression" dxfId="774" priority="776" stopIfTrue="1">
      <formula>$N$6=3</formula>
    </cfRule>
  </conditionalFormatting>
  <conditionalFormatting sqref="W29">
    <cfRule type="cellIs" dxfId="773" priority="773" stopIfTrue="1" operator="notEqual">
      <formula>AJ15</formula>
    </cfRule>
    <cfRule type="expression" dxfId="772" priority="774" stopIfTrue="1">
      <formula>$N$6=3</formula>
    </cfRule>
  </conditionalFormatting>
  <conditionalFormatting sqref="T31">
    <cfRule type="cellIs" dxfId="771" priority="771" stopIfTrue="1" operator="notEqual">
      <formula>AM13</formula>
    </cfRule>
    <cfRule type="expression" dxfId="770" priority="772" stopIfTrue="1">
      <formula>$N$6=3</formula>
    </cfRule>
  </conditionalFormatting>
  <conditionalFormatting sqref="U31">
    <cfRule type="cellIs" dxfId="769" priority="769" stopIfTrue="1" operator="notEqual">
      <formula>AL13</formula>
    </cfRule>
    <cfRule type="expression" dxfId="768" priority="770" stopIfTrue="1">
      <formula>$N$6=3</formula>
    </cfRule>
  </conditionalFormatting>
  <conditionalFormatting sqref="R33">
    <cfRule type="cellIs" dxfId="767" priority="767" stopIfTrue="1" operator="notEqual">
      <formula>AO11</formula>
    </cfRule>
    <cfRule type="expression" dxfId="766" priority="768" stopIfTrue="1">
      <formula>$N$6=5</formula>
    </cfRule>
  </conditionalFormatting>
  <conditionalFormatting sqref="S33">
    <cfRule type="cellIs" dxfId="765" priority="765" stopIfTrue="1" operator="notEqual">
      <formula>AN11</formula>
    </cfRule>
    <cfRule type="expression" dxfId="764" priority="766" stopIfTrue="1">
      <formula>$N$6=5</formula>
    </cfRule>
  </conditionalFormatting>
  <conditionalFormatting sqref="AN13">
    <cfRule type="cellIs" dxfId="763" priority="763" stopIfTrue="1" operator="notEqual">
      <formula>U33</formula>
    </cfRule>
    <cfRule type="expression" dxfId="762" priority="764" stopIfTrue="1">
      <formula>$N$6=7</formula>
    </cfRule>
  </conditionalFormatting>
  <conditionalFormatting sqref="AO13">
    <cfRule type="cellIs" dxfId="761" priority="761" stopIfTrue="1" operator="notEqual">
      <formula>T33</formula>
    </cfRule>
    <cfRule type="expression" dxfId="760" priority="762" stopIfTrue="1">
      <formula>$N$6=7</formula>
    </cfRule>
  </conditionalFormatting>
  <conditionalFormatting sqref="AL15">
    <cfRule type="cellIs" dxfId="759" priority="759" stopIfTrue="1" operator="notEqual">
      <formula>W31</formula>
    </cfRule>
    <cfRule type="expression" dxfId="758" priority="760" stopIfTrue="1">
      <formula>$N$6=4</formula>
    </cfRule>
  </conditionalFormatting>
  <conditionalFormatting sqref="AM15">
    <cfRule type="cellIs" dxfId="757" priority="757" stopIfTrue="1" operator="notEqual">
      <formula>V31</formula>
    </cfRule>
    <cfRule type="expression" dxfId="756" priority="758" stopIfTrue="1">
      <formula>$N$6=4</formula>
    </cfRule>
  </conditionalFormatting>
  <conditionalFormatting sqref="AJ17">
    <cfRule type="cellIs" dxfId="755" priority="755" stopIfTrue="1" operator="notEqual">
      <formula>Y29</formula>
    </cfRule>
    <cfRule type="expression" dxfId="754" priority="756" stopIfTrue="1">
      <formula>$N$6=4</formula>
    </cfRule>
  </conditionalFormatting>
  <conditionalFormatting sqref="AK17">
    <cfRule type="cellIs" dxfId="753" priority="753" stopIfTrue="1" operator="notEqual">
      <formula>X29</formula>
    </cfRule>
    <cfRule type="expression" dxfId="752" priority="754" stopIfTrue="1">
      <formula>$N$6=4</formula>
    </cfRule>
  </conditionalFormatting>
  <conditionalFormatting sqref="AH19">
    <cfRule type="cellIs" dxfId="751" priority="751" stopIfTrue="1" operator="notEqual">
      <formula>AA27</formula>
    </cfRule>
    <cfRule type="expression" dxfId="750" priority="752" stopIfTrue="1">
      <formula>$N$6=4</formula>
    </cfRule>
  </conditionalFormatting>
  <conditionalFormatting sqref="AI19">
    <cfRule type="cellIs" dxfId="749" priority="749" stopIfTrue="1" operator="notEqual">
      <formula>Z27</formula>
    </cfRule>
    <cfRule type="expression" dxfId="748" priority="750" stopIfTrue="1">
      <formula>$N$6=4</formula>
    </cfRule>
  </conditionalFormatting>
  <conditionalFormatting sqref="AF21">
    <cfRule type="cellIs" dxfId="747" priority="747" stopIfTrue="1" operator="notEqual">
      <formula>AC25</formula>
    </cfRule>
    <cfRule type="expression" dxfId="746" priority="748" stopIfTrue="1">
      <formula>$N$6=4</formula>
    </cfRule>
  </conditionalFormatting>
  <conditionalFormatting sqref="AG21">
    <cfRule type="cellIs" dxfId="745" priority="745" stopIfTrue="1" operator="notEqual">
      <formula>AB25</formula>
    </cfRule>
    <cfRule type="expression" dxfId="744" priority="746" stopIfTrue="1">
      <formula>$N$6=4</formula>
    </cfRule>
  </conditionalFormatting>
  <conditionalFormatting sqref="AB25">
    <cfRule type="cellIs" dxfId="743" priority="743" stopIfTrue="1" operator="notEqual">
      <formula>AG21</formula>
    </cfRule>
    <cfRule type="expression" dxfId="742" priority="744" stopIfTrue="1">
      <formula>$N$6=4</formula>
    </cfRule>
  </conditionalFormatting>
  <conditionalFormatting sqref="AC25">
    <cfRule type="cellIs" dxfId="741" priority="741" stopIfTrue="1" operator="notEqual">
      <formula>AF21</formula>
    </cfRule>
    <cfRule type="expression" dxfId="740" priority="742" stopIfTrue="1">
      <formula>$N$6=4</formula>
    </cfRule>
  </conditionalFormatting>
  <conditionalFormatting sqref="Z27">
    <cfRule type="cellIs" dxfId="739" priority="739" stopIfTrue="1" operator="notEqual">
      <formula>AI19</formula>
    </cfRule>
    <cfRule type="expression" dxfId="738" priority="740" stopIfTrue="1">
      <formula>$N$6=4</formula>
    </cfRule>
  </conditionalFormatting>
  <conditionalFormatting sqref="AA27">
    <cfRule type="cellIs" dxfId="737" priority="737" stopIfTrue="1" operator="notEqual">
      <formula>AH19</formula>
    </cfRule>
    <cfRule type="expression" dxfId="736" priority="738" stopIfTrue="1">
      <formula>$N$6=4</formula>
    </cfRule>
  </conditionalFormatting>
  <conditionalFormatting sqref="X29">
    <cfRule type="cellIs" dxfId="735" priority="735" stopIfTrue="1" operator="notEqual">
      <formula>AK17</formula>
    </cfRule>
    <cfRule type="expression" dxfId="734" priority="736" stopIfTrue="1">
      <formula>$N$6=4</formula>
    </cfRule>
  </conditionalFormatting>
  <conditionalFormatting sqref="Y29">
    <cfRule type="cellIs" dxfId="733" priority="733" stopIfTrue="1" operator="notEqual">
      <formula>AJ17</formula>
    </cfRule>
    <cfRule type="expression" dxfId="732" priority="734" stopIfTrue="1">
      <formula>$N$6=4</formula>
    </cfRule>
  </conditionalFormatting>
  <conditionalFormatting sqref="V31">
    <cfRule type="cellIs" dxfId="731" priority="731" stopIfTrue="1" operator="notEqual">
      <formula>AM15</formula>
    </cfRule>
    <cfRule type="expression" dxfId="730" priority="732" stopIfTrue="1">
      <formula>$N$6=4</formula>
    </cfRule>
  </conditionalFormatting>
  <conditionalFormatting sqref="W31">
    <cfRule type="cellIs" dxfId="729" priority="729" stopIfTrue="1" operator="notEqual">
      <formula>AL15</formula>
    </cfRule>
    <cfRule type="expression" dxfId="728" priority="730" stopIfTrue="1">
      <formula>$N$6=4</formula>
    </cfRule>
  </conditionalFormatting>
  <conditionalFormatting sqref="T33">
    <cfRule type="cellIs" dxfId="727" priority="727" stopIfTrue="1" operator="notEqual">
      <formula>AO13</formula>
    </cfRule>
    <cfRule type="expression" dxfId="726" priority="728" stopIfTrue="1">
      <formula>$N$6=7</formula>
    </cfRule>
  </conditionalFormatting>
  <conditionalFormatting sqref="U33">
    <cfRule type="cellIs" dxfId="725" priority="725" stopIfTrue="1" operator="notEqual">
      <formula>AN13</formula>
    </cfRule>
    <cfRule type="expression" dxfId="724" priority="726" stopIfTrue="1">
      <formula>$N$6=7</formula>
    </cfRule>
  </conditionalFormatting>
  <conditionalFormatting sqref="P7">
    <cfRule type="cellIs" dxfId="723" priority="723" stopIfTrue="1" operator="notEqual">
      <formula>O9</formula>
    </cfRule>
    <cfRule type="expression" dxfId="722" priority="724" stopIfTrue="1">
      <formula>$N$6=2</formula>
    </cfRule>
  </conditionalFormatting>
  <conditionalFormatting sqref="Q7">
    <cfRule type="cellIs" dxfId="721" priority="721" stopIfTrue="1" operator="notEqual">
      <formula>N9</formula>
    </cfRule>
    <cfRule type="expression" dxfId="720" priority="722" stopIfTrue="1">
      <formula>$N$6=2</formula>
    </cfRule>
  </conditionalFormatting>
  <conditionalFormatting sqref="N9">
    <cfRule type="cellIs" dxfId="719" priority="719" stopIfTrue="1" operator="notEqual">
      <formula>Q7</formula>
    </cfRule>
    <cfRule type="expression" dxfId="718" priority="720" stopIfTrue="1">
      <formula>$N$6=2</formula>
    </cfRule>
  </conditionalFormatting>
  <conditionalFormatting sqref="O9">
    <cfRule type="cellIs" dxfId="717" priority="717" stopIfTrue="1" operator="notEqual">
      <formula>P7</formula>
    </cfRule>
    <cfRule type="expression" dxfId="716" priority="718" stopIfTrue="1">
      <formula>$N$6=2</formula>
    </cfRule>
  </conditionalFormatting>
  <conditionalFormatting sqref="R7">
    <cfRule type="cellIs" dxfId="715" priority="715" stopIfTrue="1" operator="notEqual">
      <formula>O11</formula>
    </cfRule>
    <cfRule type="expression" dxfId="714" priority="716" stopIfTrue="1">
      <formula>$N$6=3</formula>
    </cfRule>
  </conditionalFormatting>
  <conditionalFormatting sqref="S7">
    <cfRule type="cellIs" dxfId="713" priority="713" stopIfTrue="1" operator="notEqual">
      <formula>N11</formula>
    </cfRule>
    <cfRule type="expression" dxfId="712" priority="714" stopIfTrue="1">
      <formula>$N$6=3</formula>
    </cfRule>
  </conditionalFormatting>
  <conditionalFormatting sqref="N11">
    <cfRule type="cellIs" dxfId="711" priority="711" stopIfTrue="1" operator="notEqual">
      <formula>S7</formula>
    </cfRule>
    <cfRule type="expression" dxfId="710" priority="712" stopIfTrue="1">
      <formula>$N$6=3</formula>
    </cfRule>
  </conditionalFormatting>
  <conditionalFormatting sqref="O11">
    <cfRule type="cellIs" dxfId="709" priority="709" stopIfTrue="1" operator="notEqual">
      <formula>R7</formula>
    </cfRule>
    <cfRule type="expression" dxfId="708" priority="710" stopIfTrue="1">
      <formula>$N$6=3</formula>
    </cfRule>
  </conditionalFormatting>
  <conditionalFormatting sqref="AN15">
    <cfRule type="cellIs" dxfId="707" priority="707" stopIfTrue="1" operator="notEqual">
      <formula>W33</formula>
    </cfRule>
    <cfRule type="expression" dxfId="706" priority="708" stopIfTrue="1">
      <formula>$N$6=9</formula>
    </cfRule>
  </conditionalFormatting>
  <conditionalFormatting sqref="AO15">
    <cfRule type="cellIs" dxfId="705" priority="705" stopIfTrue="1" operator="notEqual">
      <formula>V33</formula>
    </cfRule>
    <cfRule type="expression" dxfId="704" priority="706" stopIfTrue="1">
      <formula>$N$6=9</formula>
    </cfRule>
  </conditionalFormatting>
  <conditionalFormatting sqref="AL17">
    <cfRule type="cellIs" dxfId="703" priority="703" stopIfTrue="1" operator="notEqual">
      <formula>Y31</formula>
    </cfRule>
    <cfRule type="expression" dxfId="702" priority="704" stopIfTrue="1">
      <formula>$N$6=5</formula>
    </cfRule>
  </conditionalFormatting>
  <conditionalFormatting sqref="AM17">
    <cfRule type="cellIs" dxfId="701" priority="701" stopIfTrue="1" operator="notEqual">
      <formula>X31</formula>
    </cfRule>
    <cfRule type="expression" dxfId="700" priority="702" stopIfTrue="1">
      <formula>$N$6=5</formula>
    </cfRule>
  </conditionalFormatting>
  <conditionalFormatting sqref="AJ19">
    <cfRule type="cellIs" dxfId="699" priority="699" stopIfTrue="1" operator="notEqual">
      <formula>AA29</formula>
    </cfRule>
    <cfRule type="expression" dxfId="698" priority="700" stopIfTrue="1">
      <formula>$N$6=5</formula>
    </cfRule>
  </conditionalFormatting>
  <conditionalFormatting sqref="AK19">
    <cfRule type="cellIs" dxfId="697" priority="697" stopIfTrue="1" operator="notEqual">
      <formula>Z29</formula>
    </cfRule>
    <cfRule type="expression" dxfId="696" priority="698" stopIfTrue="1">
      <formula>$N$6=5</formula>
    </cfRule>
  </conditionalFormatting>
  <conditionalFormatting sqref="AH21">
    <cfRule type="cellIs" dxfId="695" priority="695" stopIfTrue="1" operator="notEqual">
      <formula>AC27</formula>
    </cfRule>
    <cfRule type="expression" dxfId="694" priority="696" stopIfTrue="1">
      <formula>$N$6=5</formula>
    </cfRule>
  </conditionalFormatting>
  <conditionalFormatting sqref="AI21">
    <cfRule type="cellIs" dxfId="693" priority="693" stopIfTrue="1" operator="notEqual">
      <formula>AB27</formula>
    </cfRule>
    <cfRule type="expression" dxfId="692" priority="694" stopIfTrue="1">
      <formula>$N$6=5</formula>
    </cfRule>
  </conditionalFormatting>
  <conditionalFormatting sqref="AF23">
    <cfRule type="cellIs" dxfId="691" priority="691" stopIfTrue="1" operator="notEqual">
      <formula>AE25</formula>
    </cfRule>
    <cfRule type="expression" dxfId="690" priority="692" stopIfTrue="1">
      <formula>$N$6=5</formula>
    </cfRule>
  </conditionalFormatting>
  <conditionalFormatting sqref="AG23">
    <cfRule type="cellIs" dxfId="689" priority="689" stopIfTrue="1" operator="notEqual">
      <formula>AD25</formula>
    </cfRule>
    <cfRule type="expression" dxfId="688" priority="690" stopIfTrue="1">
      <formula>$N$6=5</formula>
    </cfRule>
  </conditionalFormatting>
  <conditionalFormatting sqref="AD25">
    <cfRule type="cellIs" dxfId="687" priority="687" stopIfTrue="1" operator="notEqual">
      <formula>AG23</formula>
    </cfRule>
    <cfRule type="expression" dxfId="686" priority="688" stopIfTrue="1">
      <formula>$N$6=5</formula>
    </cfRule>
  </conditionalFormatting>
  <conditionalFormatting sqref="AE25">
    <cfRule type="cellIs" dxfId="685" priority="685" stopIfTrue="1" operator="notEqual">
      <formula>AF23</formula>
    </cfRule>
    <cfRule type="expression" dxfId="684" priority="686" stopIfTrue="1">
      <formula>$N$6=5</formula>
    </cfRule>
  </conditionalFormatting>
  <conditionalFormatting sqref="AB27">
    <cfRule type="cellIs" dxfId="683" priority="683" stopIfTrue="1" operator="notEqual">
      <formula>AI21</formula>
    </cfRule>
    <cfRule type="expression" dxfId="682" priority="684" stopIfTrue="1">
      <formula>$N$6=5</formula>
    </cfRule>
  </conditionalFormatting>
  <conditionalFormatting sqref="AC27">
    <cfRule type="cellIs" dxfId="681" priority="681" stopIfTrue="1" operator="notEqual">
      <formula>AH21</formula>
    </cfRule>
    <cfRule type="expression" dxfId="680" priority="682" stopIfTrue="1">
      <formula>$N$6=5</formula>
    </cfRule>
  </conditionalFormatting>
  <conditionalFormatting sqref="Z29">
    <cfRule type="cellIs" dxfId="679" priority="679" stopIfTrue="1" operator="notEqual">
      <formula>AK19</formula>
    </cfRule>
    <cfRule type="expression" dxfId="678" priority="680" stopIfTrue="1">
      <formula>$N$6=5</formula>
    </cfRule>
  </conditionalFormatting>
  <conditionalFormatting sqref="AA29">
    <cfRule type="cellIs" dxfId="677" priority="677" stopIfTrue="1" operator="notEqual">
      <formula>AJ19</formula>
    </cfRule>
    <cfRule type="expression" dxfId="676" priority="678" stopIfTrue="1">
      <formula>$N$6=5</formula>
    </cfRule>
  </conditionalFormatting>
  <conditionalFormatting sqref="X31">
    <cfRule type="cellIs" dxfId="675" priority="675" stopIfTrue="1" operator="notEqual">
      <formula>AM17</formula>
    </cfRule>
    <cfRule type="expression" dxfId="674" priority="676" stopIfTrue="1">
      <formula>$N$6=5</formula>
    </cfRule>
  </conditionalFormatting>
  <conditionalFormatting sqref="Y31">
    <cfRule type="cellIs" dxfId="673" priority="673" stopIfTrue="1" operator="notEqual">
      <formula>AL17</formula>
    </cfRule>
    <cfRule type="expression" dxfId="672" priority="674" stopIfTrue="1">
      <formula>$N$6=5</formula>
    </cfRule>
  </conditionalFormatting>
  <conditionalFormatting sqref="V33">
    <cfRule type="cellIs" dxfId="671" priority="671" stopIfTrue="1" operator="notEqual">
      <formula>AO15</formula>
    </cfRule>
    <cfRule type="expression" dxfId="670" priority="672" stopIfTrue="1">
      <formula>$N$6=9</formula>
    </cfRule>
  </conditionalFormatting>
  <conditionalFormatting sqref="W33">
    <cfRule type="cellIs" dxfId="669" priority="669" stopIfTrue="1" operator="notEqual">
      <formula>AN15</formula>
    </cfRule>
    <cfRule type="expression" dxfId="668" priority="670" stopIfTrue="1">
      <formula>$N$6=9</formula>
    </cfRule>
  </conditionalFormatting>
  <conditionalFormatting sqref="AN17">
    <cfRule type="cellIs" dxfId="667" priority="667" stopIfTrue="1" operator="notEqual">
      <formula>Y33</formula>
    </cfRule>
    <cfRule type="expression" dxfId="666" priority="668" stopIfTrue="1">
      <formula>$N$6=11</formula>
    </cfRule>
  </conditionalFormatting>
  <conditionalFormatting sqref="AO17">
    <cfRule type="cellIs" dxfId="665" priority="665" stopIfTrue="1" operator="notEqual">
      <formula>X33</formula>
    </cfRule>
    <cfRule type="expression" dxfId="664" priority="666" stopIfTrue="1">
      <formula>$N$6=11</formula>
    </cfRule>
  </conditionalFormatting>
  <conditionalFormatting sqref="AL19">
    <cfRule type="cellIs" dxfId="663" priority="663" stopIfTrue="1" operator="notEqual">
      <formula>AA31</formula>
    </cfRule>
    <cfRule type="expression" dxfId="662" priority="664" stopIfTrue="1">
      <formula>$N$6=6</formula>
    </cfRule>
  </conditionalFormatting>
  <conditionalFormatting sqref="AM19">
    <cfRule type="cellIs" dxfId="661" priority="661" stopIfTrue="1" operator="notEqual">
      <formula>Z31</formula>
    </cfRule>
    <cfRule type="expression" dxfId="660" priority="662" stopIfTrue="1">
      <formula>$N$6=6</formula>
    </cfRule>
  </conditionalFormatting>
  <conditionalFormatting sqref="AJ21">
    <cfRule type="cellIs" dxfId="659" priority="659" stopIfTrue="1" operator="notEqual">
      <formula>AC29</formula>
    </cfRule>
    <cfRule type="expression" dxfId="658" priority="660" stopIfTrue="1">
      <formula>$N$6=6</formula>
    </cfRule>
  </conditionalFormatting>
  <conditionalFormatting sqref="AK21">
    <cfRule type="cellIs" dxfId="657" priority="657" stopIfTrue="1" operator="notEqual">
      <formula>AB29</formula>
    </cfRule>
    <cfRule type="expression" dxfId="656" priority="658" stopIfTrue="1">
      <formula>$N$6=6</formula>
    </cfRule>
  </conditionalFormatting>
  <conditionalFormatting sqref="AH23">
    <cfRule type="cellIs" dxfId="655" priority="655" stopIfTrue="1" operator="notEqual">
      <formula>AE27</formula>
    </cfRule>
    <cfRule type="expression" dxfId="654" priority="656" stopIfTrue="1">
      <formula>$N$6=6</formula>
    </cfRule>
  </conditionalFormatting>
  <conditionalFormatting sqref="AI23">
    <cfRule type="cellIs" dxfId="653" priority="653" stopIfTrue="1" operator="notEqual">
      <formula>AD27</formula>
    </cfRule>
    <cfRule type="expression" dxfId="652" priority="654" stopIfTrue="1">
      <formula>$N$6=6</formula>
    </cfRule>
  </conditionalFormatting>
  <conditionalFormatting sqref="AD27">
    <cfRule type="cellIs" dxfId="651" priority="651" stopIfTrue="1" operator="notEqual">
      <formula>AI23</formula>
    </cfRule>
    <cfRule type="expression" dxfId="650" priority="652" stopIfTrue="1">
      <formula>$N$6=6</formula>
    </cfRule>
  </conditionalFormatting>
  <conditionalFormatting sqref="AE27">
    <cfRule type="cellIs" dxfId="649" priority="649" stopIfTrue="1" operator="notEqual">
      <formula>AH23</formula>
    </cfRule>
    <cfRule type="expression" dxfId="648" priority="650" stopIfTrue="1">
      <formula>$N$6=6</formula>
    </cfRule>
  </conditionalFormatting>
  <conditionalFormatting sqref="AB29">
    <cfRule type="cellIs" dxfId="647" priority="647" stopIfTrue="1" operator="notEqual">
      <formula>AK21</formula>
    </cfRule>
    <cfRule type="expression" dxfId="646" priority="648" stopIfTrue="1">
      <formula>$N$6=6</formula>
    </cfRule>
  </conditionalFormatting>
  <conditionalFormatting sqref="AC29">
    <cfRule type="cellIs" dxfId="645" priority="645" stopIfTrue="1" operator="notEqual">
      <formula>AJ21</formula>
    </cfRule>
    <cfRule type="expression" dxfId="644" priority="646" stopIfTrue="1">
      <formula>$N$6=6</formula>
    </cfRule>
  </conditionalFormatting>
  <conditionalFormatting sqref="Z31">
    <cfRule type="cellIs" dxfId="643" priority="643" stopIfTrue="1" operator="notEqual">
      <formula>AM19</formula>
    </cfRule>
    <cfRule type="expression" dxfId="642" priority="644" stopIfTrue="1">
      <formula>$N$6=6</formula>
    </cfRule>
  </conditionalFormatting>
  <conditionalFormatting sqref="AA31">
    <cfRule type="cellIs" dxfId="641" priority="641" stopIfTrue="1" operator="notEqual">
      <formula>AL19</formula>
    </cfRule>
    <cfRule type="expression" dxfId="640" priority="642" stopIfTrue="1">
      <formula>$N$6=6</formula>
    </cfRule>
  </conditionalFormatting>
  <conditionalFormatting sqref="X33">
    <cfRule type="cellIs" dxfId="639" priority="639" stopIfTrue="1" operator="notEqual">
      <formula>AO17</formula>
    </cfRule>
    <cfRule type="expression" dxfId="638" priority="640" stopIfTrue="1">
      <formula>$N$6=11</formula>
    </cfRule>
  </conditionalFormatting>
  <conditionalFormatting sqref="Y33">
    <cfRule type="cellIs" dxfId="637" priority="637" stopIfTrue="1" operator="notEqual">
      <formula>AN17</formula>
    </cfRule>
    <cfRule type="expression" dxfId="636" priority="638" stopIfTrue="1">
      <formula>$N$6=11</formula>
    </cfRule>
  </conditionalFormatting>
  <conditionalFormatting sqref="T7">
    <cfRule type="cellIs" dxfId="635" priority="635" stopIfTrue="1" operator="notEqual">
      <formula>O13</formula>
    </cfRule>
    <cfRule type="expression" dxfId="634" priority="636" stopIfTrue="1">
      <formula>$N$6=4</formula>
    </cfRule>
  </conditionalFormatting>
  <conditionalFormatting sqref="U7">
    <cfRule type="cellIs" dxfId="633" priority="633" stopIfTrue="1" operator="notEqual">
      <formula>N13</formula>
    </cfRule>
    <cfRule type="expression" dxfId="632" priority="634" stopIfTrue="1">
      <formula>$N$6=4</formula>
    </cfRule>
  </conditionalFormatting>
  <conditionalFormatting sqref="R9">
    <cfRule type="cellIs" dxfId="631" priority="631" stopIfTrue="1" operator="notEqual">
      <formula>Q11</formula>
    </cfRule>
    <cfRule type="expression" dxfId="630" priority="632" stopIfTrue="1">
      <formula>$N$6=4</formula>
    </cfRule>
  </conditionalFormatting>
  <conditionalFormatting sqref="S9">
    <cfRule type="cellIs" dxfId="629" priority="629" stopIfTrue="1" operator="notEqual">
      <formula>P11</formula>
    </cfRule>
    <cfRule type="expression" dxfId="628" priority="630" stopIfTrue="1">
      <formula>$N$6=4</formula>
    </cfRule>
  </conditionalFormatting>
  <conditionalFormatting sqref="P11">
    <cfRule type="cellIs" dxfId="627" priority="627" stopIfTrue="1" operator="notEqual">
      <formula>S9</formula>
    </cfRule>
    <cfRule type="expression" dxfId="626" priority="628" stopIfTrue="1">
      <formula>$N$6=4</formula>
    </cfRule>
  </conditionalFormatting>
  <conditionalFormatting sqref="Q11">
    <cfRule type="cellIs" dxfId="625" priority="625" stopIfTrue="1" operator="notEqual">
      <formula>R9</formula>
    </cfRule>
    <cfRule type="expression" dxfId="624" priority="626" stopIfTrue="1">
      <formula>$N$6=4</formula>
    </cfRule>
  </conditionalFormatting>
  <conditionalFormatting sqref="N13">
    <cfRule type="cellIs" dxfId="623" priority="623" stopIfTrue="1" operator="notEqual">
      <formula>U7</formula>
    </cfRule>
    <cfRule type="expression" dxfId="622" priority="624" stopIfTrue="1">
      <formula>$N$6=4</formula>
    </cfRule>
  </conditionalFormatting>
  <conditionalFormatting sqref="O13">
    <cfRule type="cellIs" dxfId="621" priority="621" stopIfTrue="1" operator="notEqual">
      <formula>T7</formula>
    </cfRule>
    <cfRule type="expression" dxfId="620" priority="622" stopIfTrue="1">
      <formula>$N$6=4</formula>
    </cfRule>
  </conditionalFormatting>
  <conditionalFormatting sqref="V7">
    <cfRule type="cellIs" dxfId="619" priority="619" stopIfTrue="1" operator="notEqual">
      <formula>O15</formula>
    </cfRule>
    <cfRule type="expression" dxfId="618" priority="620" stopIfTrue="1">
      <formula>$N$6=5</formula>
    </cfRule>
  </conditionalFormatting>
  <conditionalFormatting sqref="W7">
    <cfRule type="cellIs" dxfId="617" priority="617" stopIfTrue="1" operator="notEqual">
      <formula>N15</formula>
    </cfRule>
    <cfRule type="expression" dxfId="616" priority="618" stopIfTrue="1">
      <formula>$N$6=5</formula>
    </cfRule>
  </conditionalFormatting>
  <conditionalFormatting sqref="T9">
    <cfRule type="cellIs" dxfId="615" priority="615" stopIfTrue="1" operator="notEqual">
      <formula>Q13</formula>
    </cfRule>
    <cfRule type="expression" dxfId="614" priority="616" stopIfTrue="1">
      <formula>$N$6=5</formula>
    </cfRule>
  </conditionalFormatting>
  <conditionalFormatting sqref="U9">
    <cfRule type="cellIs" dxfId="613" priority="613" stopIfTrue="1" operator="notEqual">
      <formula>P13</formula>
    </cfRule>
    <cfRule type="expression" dxfId="612" priority="614" stopIfTrue="1">
      <formula>$N$6=5</formula>
    </cfRule>
  </conditionalFormatting>
  <conditionalFormatting sqref="P13">
    <cfRule type="cellIs" dxfId="611" priority="611" stopIfTrue="1" operator="notEqual">
      <formula>U9</formula>
    </cfRule>
    <cfRule type="expression" dxfId="610" priority="612" stopIfTrue="1">
      <formula>$N$6=5</formula>
    </cfRule>
  </conditionalFormatting>
  <conditionalFormatting sqref="Q13">
    <cfRule type="cellIs" dxfId="609" priority="609" stopIfTrue="1" operator="notEqual">
      <formula>T9</formula>
    </cfRule>
    <cfRule type="expression" dxfId="608" priority="610" stopIfTrue="1">
      <formula>$N$6=5</formula>
    </cfRule>
  </conditionalFormatting>
  <conditionalFormatting sqref="N15">
    <cfRule type="cellIs" dxfId="607" priority="607" stopIfTrue="1" operator="notEqual">
      <formula>W7</formula>
    </cfRule>
    <cfRule type="expression" dxfId="606" priority="608" stopIfTrue="1">
      <formula>$N$6=5</formula>
    </cfRule>
  </conditionalFormatting>
  <conditionalFormatting sqref="O15">
    <cfRule type="cellIs" dxfId="605" priority="605" stopIfTrue="1" operator="notEqual">
      <formula>V7</formula>
    </cfRule>
    <cfRule type="expression" dxfId="604" priority="606" stopIfTrue="1">
      <formula>$N$6=5</formula>
    </cfRule>
  </conditionalFormatting>
  <conditionalFormatting sqref="AN19">
    <cfRule type="cellIs" dxfId="603" priority="603" stopIfTrue="1" operator="notEqual">
      <formula>AA33</formula>
    </cfRule>
    <cfRule type="expression" dxfId="602" priority="604" stopIfTrue="1">
      <formula>$N$6=13</formula>
    </cfRule>
  </conditionalFormatting>
  <conditionalFormatting sqref="AO19">
    <cfRule type="cellIs" dxfId="601" priority="601" stopIfTrue="1" operator="notEqual">
      <formula>Z33</formula>
    </cfRule>
    <cfRule type="expression" dxfId="600" priority="602" stopIfTrue="1">
      <formula>$N$6=13</formula>
    </cfRule>
  </conditionalFormatting>
  <conditionalFormatting sqref="AL21">
    <cfRule type="cellIs" dxfId="599" priority="599" stopIfTrue="1" operator="notEqual">
      <formula>AC31</formula>
    </cfRule>
    <cfRule type="expression" dxfId="598" priority="600" stopIfTrue="1">
      <formula>$N$6=7</formula>
    </cfRule>
  </conditionalFormatting>
  <conditionalFormatting sqref="AM21">
    <cfRule type="cellIs" dxfId="597" priority="597" stopIfTrue="1" operator="notEqual">
      <formula>AB31</formula>
    </cfRule>
    <cfRule type="expression" dxfId="596" priority="598" stopIfTrue="1">
      <formula>$N$6=7</formula>
    </cfRule>
  </conditionalFormatting>
  <conditionalFormatting sqref="AJ23">
    <cfRule type="cellIs" dxfId="595" priority="595" stopIfTrue="1" operator="notEqual">
      <formula>AE29</formula>
    </cfRule>
    <cfRule type="expression" dxfId="594" priority="596" stopIfTrue="1">
      <formula>$N$6=7</formula>
    </cfRule>
  </conditionalFormatting>
  <conditionalFormatting sqref="AK23">
    <cfRule type="cellIs" dxfId="593" priority="593" stopIfTrue="1" operator="notEqual">
      <formula>AD29</formula>
    </cfRule>
    <cfRule type="expression" dxfId="592" priority="594" stopIfTrue="1">
      <formula>$N$6=7</formula>
    </cfRule>
  </conditionalFormatting>
  <conditionalFormatting sqref="AH25">
    <cfRule type="cellIs" dxfId="591" priority="591" stopIfTrue="1" operator="notEqual">
      <formula>AG27</formula>
    </cfRule>
    <cfRule type="expression" dxfId="590" priority="592" stopIfTrue="1">
      <formula>$N$6=7</formula>
    </cfRule>
  </conditionalFormatting>
  <conditionalFormatting sqref="AI25">
    <cfRule type="cellIs" dxfId="589" priority="589" stopIfTrue="1" operator="notEqual">
      <formula>AF27</formula>
    </cfRule>
    <cfRule type="expression" dxfId="588" priority="590" stopIfTrue="1">
      <formula>$N$6=7</formula>
    </cfRule>
  </conditionalFormatting>
  <conditionalFormatting sqref="AF27">
    <cfRule type="cellIs" dxfId="587" priority="587" stopIfTrue="1" operator="notEqual">
      <formula>AI25</formula>
    </cfRule>
    <cfRule type="expression" dxfId="586" priority="588" stopIfTrue="1">
      <formula>$N$6=7</formula>
    </cfRule>
  </conditionalFormatting>
  <conditionalFormatting sqref="AG27">
    <cfRule type="cellIs" dxfId="585" priority="585" stopIfTrue="1" operator="notEqual">
      <formula>AH25</formula>
    </cfRule>
    <cfRule type="expression" dxfId="584" priority="586" stopIfTrue="1">
      <formula>$N$6=7</formula>
    </cfRule>
  </conditionalFormatting>
  <conditionalFormatting sqref="AD29">
    <cfRule type="cellIs" dxfId="583" priority="583" stopIfTrue="1" operator="notEqual">
      <formula>AK23</formula>
    </cfRule>
    <cfRule type="expression" dxfId="582" priority="584" stopIfTrue="1">
      <formula>$N$6=7</formula>
    </cfRule>
  </conditionalFormatting>
  <conditionalFormatting sqref="AE29">
    <cfRule type="cellIs" dxfId="581" priority="581" stopIfTrue="1" operator="notEqual">
      <formula>AJ23</formula>
    </cfRule>
    <cfRule type="expression" dxfId="580" priority="582" stopIfTrue="1">
      <formula>$N$6=7</formula>
    </cfRule>
  </conditionalFormatting>
  <conditionalFormatting sqref="AB31">
    <cfRule type="cellIs" dxfId="579" priority="579" stopIfTrue="1" operator="notEqual">
      <formula>AM21</formula>
    </cfRule>
    <cfRule type="expression" dxfId="578" priority="580" stopIfTrue="1">
      <formula>$N$6=7</formula>
    </cfRule>
  </conditionalFormatting>
  <conditionalFormatting sqref="AC31">
    <cfRule type="cellIs" dxfId="577" priority="577" stopIfTrue="1" operator="notEqual">
      <formula>AL21</formula>
    </cfRule>
    <cfRule type="expression" dxfId="576" priority="578" stopIfTrue="1">
      <formula>$N$6=7</formula>
    </cfRule>
  </conditionalFormatting>
  <conditionalFormatting sqref="Z33">
    <cfRule type="cellIs" dxfId="575" priority="575" stopIfTrue="1" operator="notEqual">
      <formula>AO19</formula>
    </cfRule>
    <cfRule type="expression" dxfId="574" priority="576" stopIfTrue="1">
      <formula>$N$6=13</formula>
    </cfRule>
  </conditionalFormatting>
  <conditionalFormatting sqref="AA33">
    <cfRule type="cellIs" dxfId="573" priority="573" stopIfTrue="1" operator="notEqual">
      <formula>AN19</formula>
    </cfRule>
    <cfRule type="expression" dxfId="572" priority="574" stopIfTrue="1">
      <formula>$N$6=13</formula>
    </cfRule>
  </conditionalFormatting>
  <conditionalFormatting sqref="X7">
    <cfRule type="cellIs" dxfId="571" priority="571" stopIfTrue="1" operator="notEqual">
      <formula>O17</formula>
    </cfRule>
    <cfRule type="expression" dxfId="570" priority="572" stopIfTrue="1">
      <formula>$N$6=6</formula>
    </cfRule>
  </conditionalFormatting>
  <conditionalFormatting sqref="Y7">
    <cfRule type="cellIs" dxfId="569" priority="569" stopIfTrue="1" operator="notEqual">
      <formula>N17</formula>
    </cfRule>
    <cfRule type="expression" dxfId="568" priority="570" stopIfTrue="1">
      <formula>$N$6=6</formula>
    </cfRule>
  </conditionalFormatting>
  <conditionalFormatting sqref="V9">
    <cfRule type="cellIs" dxfId="567" priority="567" stopIfTrue="1" operator="notEqual">
      <formula>Q15</formula>
    </cfRule>
    <cfRule type="expression" dxfId="566" priority="568" stopIfTrue="1">
      <formula>$N$6=6</formula>
    </cfRule>
  </conditionalFormatting>
  <conditionalFormatting sqref="W9">
    <cfRule type="cellIs" dxfId="565" priority="565" stopIfTrue="1" operator="notEqual">
      <formula>P15</formula>
    </cfRule>
    <cfRule type="expression" dxfId="564" priority="566" stopIfTrue="1">
      <formula>$N$6=6</formula>
    </cfRule>
  </conditionalFormatting>
  <conditionalFormatting sqref="T11">
    <cfRule type="cellIs" dxfId="563" priority="563" stopIfTrue="1" operator="notEqual">
      <formula>S13</formula>
    </cfRule>
    <cfRule type="expression" dxfId="562" priority="564" stopIfTrue="1">
      <formula>$N$6=6</formula>
    </cfRule>
  </conditionalFormatting>
  <conditionalFormatting sqref="U11">
    <cfRule type="cellIs" dxfId="561" priority="561" stopIfTrue="1" operator="notEqual">
      <formula>R13</formula>
    </cfRule>
    <cfRule type="expression" dxfId="560" priority="562" stopIfTrue="1">
      <formula>$N$6=6</formula>
    </cfRule>
  </conditionalFormatting>
  <conditionalFormatting sqref="R13">
    <cfRule type="cellIs" dxfId="559" priority="559" stopIfTrue="1" operator="notEqual">
      <formula>U11</formula>
    </cfRule>
    <cfRule type="expression" dxfId="558" priority="560" stopIfTrue="1">
      <formula>$N$6=6</formula>
    </cfRule>
  </conditionalFormatting>
  <conditionalFormatting sqref="S13">
    <cfRule type="cellIs" dxfId="557" priority="557" stopIfTrue="1" operator="notEqual">
      <formula>T11</formula>
    </cfRule>
    <cfRule type="expression" dxfId="556" priority="558" stopIfTrue="1">
      <formula>$N$6=6</formula>
    </cfRule>
  </conditionalFormatting>
  <conditionalFormatting sqref="P15">
    <cfRule type="cellIs" dxfId="555" priority="555" stopIfTrue="1" operator="notEqual">
      <formula>W9</formula>
    </cfRule>
    <cfRule type="expression" dxfId="554" priority="556" stopIfTrue="1">
      <formula>$N$6=6</formula>
    </cfRule>
  </conditionalFormatting>
  <conditionalFormatting sqref="Q15">
    <cfRule type="cellIs" dxfId="553" priority="553" stopIfTrue="1" operator="notEqual">
      <formula>V9</formula>
    </cfRule>
    <cfRule type="expression" dxfId="552" priority="554" stopIfTrue="1">
      <formula>$N$6=6</formula>
    </cfRule>
  </conditionalFormatting>
  <conditionalFormatting sqref="N17">
    <cfRule type="cellIs" dxfId="551" priority="551" stopIfTrue="1" operator="notEqual">
      <formula>Y7</formula>
    </cfRule>
    <cfRule type="expression" dxfId="550" priority="552" stopIfTrue="1">
      <formula>$N$6=6</formula>
    </cfRule>
  </conditionalFormatting>
  <conditionalFormatting sqref="O17">
    <cfRule type="cellIs" dxfId="549" priority="549" stopIfTrue="1" operator="notEqual">
      <formula>X7</formula>
    </cfRule>
    <cfRule type="expression" dxfId="548" priority="550" stopIfTrue="1">
      <formula>$N$6=6</formula>
    </cfRule>
  </conditionalFormatting>
  <conditionalFormatting sqref="AN21">
    <cfRule type="cellIs" dxfId="547" priority="547" stopIfTrue="1" operator="notEqual">
      <formula>AC33</formula>
    </cfRule>
    <cfRule type="expression" dxfId="546" priority="548" stopIfTrue="1">
      <formula>$N$6=2</formula>
    </cfRule>
  </conditionalFormatting>
  <conditionalFormatting sqref="AO21">
    <cfRule type="cellIs" dxfId="545" priority="545" stopIfTrue="1" operator="notEqual">
      <formula>AB33</formula>
    </cfRule>
    <cfRule type="expression" dxfId="544" priority="546" stopIfTrue="1">
      <formula>$N$6=2</formula>
    </cfRule>
  </conditionalFormatting>
  <conditionalFormatting sqref="AL23">
    <cfRule type="cellIs" dxfId="543" priority="543" stopIfTrue="1" operator="notEqual">
      <formula>AE31</formula>
    </cfRule>
    <cfRule type="expression" dxfId="542" priority="544" stopIfTrue="1">
      <formula>$N$6=8</formula>
    </cfRule>
  </conditionalFormatting>
  <conditionalFormatting sqref="AM23">
    <cfRule type="cellIs" dxfId="541" priority="541" stopIfTrue="1" operator="notEqual">
      <formula>AD31</formula>
    </cfRule>
    <cfRule type="expression" dxfId="540" priority="542" stopIfTrue="1">
      <formula>$N$6=8</formula>
    </cfRule>
  </conditionalFormatting>
  <conditionalFormatting sqref="AJ25">
    <cfRule type="cellIs" dxfId="539" priority="539" stopIfTrue="1" operator="notEqual">
      <formula>AG29</formula>
    </cfRule>
    <cfRule type="expression" dxfId="538" priority="540" stopIfTrue="1">
      <formula>$N$6=8</formula>
    </cfRule>
  </conditionalFormatting>
  <conditionalFormatting sqref="AK25">
    <cfRule type="cellIs" dxfId="537" priority="537" stopIfTrue="1" operator="notEqual">
      <formula>AF29</formula>
    </cfRule>
    <cfRule type="expression" dxfId="536" priority="538" stopIfTrue="1">
      <formula>$N$6=8</formula>
    </cfRule>
  </conditionalFormatting>
  <conditionalFormatting sqref="AF29">
    <cfRule type="cellIs" dxfId="535" priority="535" stopIfTrue="1" operator="notEqual">
      <formula>AK25</formula>
    </cfRule>
    <cfRule type="expression" dxfId="534" priority="536" stopIfTrue="1">
      <formula>$N$6=8</formula>
    </cfRule>
  </conditionalFormatting>
  <conditionalFormatting sqref="AG29">
    <cfRule type="cellIs" dxfId="533" priority="533" stopIfTrue="1" operator="notEqual">
      <formula>AJ25</formula>
    </cfRule>
    <cfRule type="expression" dxfId="532" priority="534" stopIfTrue="1">
      <formula>$N$6=8</formula>
    </cfRule>
  </conditionalFormatting>
  <conditionalFormatting sqref="AD31">
    <cfRule type="cellIs" dxfId="531" priority="531" stopIfTrue="1" operator="notEqual">
      <formula>AM23</formula>
    </cfRule>
    <cfRule type="expression" dxfId="530" priority="532" stopIfTrue="1">
      <formula>$N$6=8</formula>
    </cfRule>
  </conditionalFormatting>
  <conditionalFormatting sqref="AE31">
    <cfRule type="cellIs" dxfId="529" priority="529" stopIfTrue="1" operator="notEqual">
      <formula>AL23</formula>
    </cfRule>
    <cfRule type="expression" dxfId="528" priority="530" stopIfTrue="1">
      <formula>$N$6=8</formula>
    </cfRule>
  </conditionalFormatting>
  <conditionalFormatting sqref="AB33">
    <cfRule type="cellIs" dxfId="527" priority="527" stopIfTrue="1" operator="notEqual">
      <formula>AO21</formula>
    </cfRule>
    <cfRule type="expression" dxfId="526" priority="528" stopIfTrue="1">
      <formula>$N$6=2</formula>
    </cfRule>
  </conditionalFormatting>
  <conditionalFormatting sqref="AC33">
    <cfRule type="cellIs" dxfId="525" priority="525" stopIfTrue="1" operator="notEqual">
      <formula>AN21</formula>
    </cfRule>
    <cfRule type="expression" dxfId="524" priority="526" stopIfTrue="1">
      <formula>$N$6=2</formula>
    </cfRule>
  </conditionalFormatting>
  <conditionalFormatting sqref="Z7">
    <cfRule type="cellIs" dxfId="523" priority="523" stopIfTrue="1" operator="notEqual">
      <formula>O19</formula>
    </cfRule>
    <cfRule type="expression" dxfId="522" priority="524" stopIfTrue="1">
      <formula>$N$6=7</formula>
    </cfRule>
  </conditionalFormatting>
  <conditionalFormatting sqref="AA7">
    <cfRule type="cellIs" dxfId="521" priority="521" stopIfTrue="1" operator="notEqual">
      <formula>N19</formula>
    </cfRule>
    <cfRule type="expression" dxfId="520" priority="522" stopIfTrue="1">
      <formula>$N$6=7</formula>
    </cfRule>
  </conditionalFormatting>
  <conditionalFormatting sqref="X9">
    <cfRule type="cellIs" dxfId="519" priority="519" stopIfTrue="1" operator="notEqual">
      <formula>Q17</formula>
    </cfRule>
    <cfRule type="expression" dxfId="518" priority="520" stopIfTrue="1">
      <formula>$N$6=7</formula>
    </cfRule>
  </conditionalFormatting>
  <conditionalFormatting sqref="Y9">
    <cfRule type="cellIs" dxfId="517" priority="517" stopIfTrue="1" operator="notEqual">
      <formula>P17</formula>
    </cfRule>
    <cfRule type="expression" dxfId="516" priority="518" stopIfTrue="1">
      <formula>$N$6=7</formula>
    </cfRule>
  </conditionalFormatting>
  <conditionalFormatting sqref="V11">
    <cfRule type="cellIs" dxfId="515" priority="515" stopIfTrue="1" operator="notEqual">
      <formula>S15</formula>
    </cfRule>
    <cfRule type="expression" dxfId="514" priority="516" stopIfTrue="1">
      <formula>$N$6=7</formula>
    </cfRule>
  </conditionalFormatting>
  <conditionalFormatting sqref="W11">
    <cfRule type="cellIs" dxfId="513" priority="513" stopIfTrue="1" operator="notEqual">
      <formula>R15</formula>
    </cfRule>
    <cfRule type="expression" dxfId="512" priority="514" stopIfTrue="1">
      <formula>$N$6=7</formula>
    </cfRule>
  </conditionalFormatting>
  <conditionalFormatting sqref="R15">
    <cfRule type="cellIs" dxfId="511" priority="511" stopIfTrue="1" operator="notEqual">
      <formula>W11</formula>
    </cfRule>
    <cfRule type="expression" dxfId="510" priority="512" stopIfTrue="1">
      <formula>$N$6=7</formula>
    </cfRule>
  </conditionalFormatting>
  <conditionalFormatting sqref="S15">
    <cfRule type="cellIs" dxfId="509" priority="509" stopIfTrue="1" operator="notEqual">
      <formula>V11</formula>
    </cfRule>
    <cfRule type="expression" dxfId="508" priority="510" stopIfTrue="1">
      <formula>$N$6=7</formula>
    </cfRule>
  </conditionalFormatting>
  <conditionalFormatting sqref="P17">
    <cfRule type="cellIs" dxfId="507" priority="507" stopIfTrue="1" operator="notEqual">
      <formula>Y9</formula>
    </cfRule>
    <cfRule type="expression" dxfId="506" priority="508" stopIfTrue="1">
      <formula>$N$6=7</formula>
    </cfRule>
  </conditionalFormatting>
  <conditionalFormatting sqref="Q17">
    <cfRule type="cellIs" dxfId="505" priority="505" stopIfTrue="1" operator="notEqual">
      <formula>X9</formula>
    </cfRule>
    <cfRule type="expression" dxfId="504" priority="506" stopIfTrue="1">
      <formula>$N$6=7</formula>
    </cfRule>
  </conditionalFormatting>
  <conditionalFormatting sqref="N19">
    <cfRule type="cellIs" dxfId="503" priority="503" stopIfTrue="1" operator="notEqual">
      <formula>AA7</formula>
    </cfRule>
    <cfRule type="expression" dxfId="502" priority="504" stopIfTrue="1">
      <formula>$N$6=7</formula>
    </cfRule>
  </conditionalFormatting>
  <conditionalFormatting sqref="O19">
    <cfRule type="cellIs" dxfId="501" priority="501" stopIfTrue="1" operator="notEqual">
      <formula>Z7</formula>
    </cfRule>
    <cfRule type="expression" dxfId="500" priority="502" stopIfTrue="1">
      <formula>$N$6=7</formula>
    </cfRule>
  </conditionalFormatting>
  <conditionalFormatting sqref="AN23">
    <cfRule type="cellIs" dxfId="499" priority="499" stopIfTrue="1" operator="notEqual">
      <formula>AE33</formula>
    </cfRule>
    <cfRule type="expression" dxfId="498" priority="500" stopIfTrue="1">
      <formula>$N$6=4</formula>
    </cfRule>
  </conditionalFormatting>
  <conditionalFormatting sqref="AO23">
    <cfRule type="cellIs" dxfId="497" priority="497" stopIfTrue="1" operator="notEqual">
      <formula>AD33</formula>
    </cfRule>
    <cfRule type="expression" dxfId="496" priority="498" stopIfTrue="1">
      <formula>$N$6=4</formula>
    </cfRule>
  </conditionalFormatting>
  <conditionalFormatting sqref="AL25">
    <cfRule type="cellIs" dxfId="495" priority="495" stopIfTrue="1" operator="notEqual">
      <formula>AG31</formula>
    </cfRule>
    <cfRule type="expression" dxfId="494" priority="496" stopIfTrue="1">
      <formula>$N$6=9</formula>
    </cfRule>
  </conditionalFormatting>
  <conditionalFormatting sqref="AM25">
    <cfRule type="cellIs" dxfId="493" priority="493" stopIfTrue="1" operator="notEqual">
      <formula>AF31</formula>
    </cfRule>
    <cfRule type="expression" dxfId="492" priority="494" stopIfTrue="1">
      <formula>$N$6=9</formula>
    </cfRule>
  </conditionalFormatting>
  <conditionalFormatting sqref="AJ27">
    <cfRule type="cellIs" dxfId="491" priority="491" stopIfTrue="1" operator="notEqual">
      <formula>AI29</formula>
    </cfRule>
    <cfRule type="expression" dxfId="490" priority="492" stopIfTrue="1">
      <formula>$N$6=9</formula>
    </cfRule>
  </conditionalFormatting>
  <conditionalFormatting sqref="AK27">
    <cfRule type="cellIs" dxfId="489" priority="489" stopIfTrue="1" operator="notEqual">
      <formula>AH29</formula>
    </cfRule>
    <cfRule type="expression" dxfId="488" priority="490" stopIfTrue="1">
      <formula>$N$6=9</formula>
    </cfRule>
  </conditionalFormatting>
  <conditionalFormatting sqref="AH29">
    <cfRule type="cellIs" dxfId="487" priority="487" stopIfTrue="1" operator="notEqual">
      <formula>AK27</formula>
    </cfRule>
    <cfRule type="expression" dxfId="486" priority="488" stopIfTrue="1">
      <formula>$N$6=9</formula>
    </cfRule>
  </conditionalFormatting>
  <conditionalFormatting sqref="AI29">
    <cfRule type="cellIs" dxfId="485" priority="485" stopIfTrue="1" operator="notEqual">
      <formula>AJ27</formula>
    </cfRule>
    <cfRule type="expression" dxfId="484" priority="486" stopIfTrue="1">
      <formula>$N$6=9</formula>
    </cfRule>
  </conditionalFormatting>
  <conditionalFormatting sqref="AF31">
    <cfRule type="cellIs" dxfId="483" priority="483" stopIfTrue="1" operator="notEqual">
      <formula>AM25</formula>
    </cfRule>
    <cfRule type="expression" dxfId="482" priority="484" stopIfTrue="1">
      <formula>$N$6=9</formula>
    </cfRule>
  </conditionalFormatting>
  <conditionalFormatting sqref="AG31">
    <cfRule type="cellIs" dxfId="481" priority="481" stopIfTrue="1" operator="notEqual">
      <formula>AL25</formula>
    </cfRule>
    <cfRule type="expression" dxfId="480" priority="482" stopIfTrue="1">
      <formula>$N$6=9</formula>
    </cfRule>
  </conditionalFormatting>
  <conditionalFormatting sqref="AD33">
    <cfRule type="cellIs" dxfId="479" priority="479" stopIfTrue="1" operator="notEqual">
      <formula>AO23</formula>
    </cfRule>
    <cfRule type="expression" dxfId="478" priority="480" stopIfTrue="1">
      <formula>$N$6=4</formula>
    </cfRule>
  </conditionalFormatting>
  <conditionalFormatting sqref="AE33">
    <cfRule type="cellIs" dxfId="477" priority="477" stopIfTrue="1" operator="notEqual">
      <formula>AN23</formula>
    </cfRule>
    <cfRule type="expression" dxfId="476" priority="478" stopIfTrue="1">
      <formula>$N$6=4</formula>
    </cfRule>
  </conditionalFormatting>
  <conditionalFormatting sqref="AB7">
    <cfRule type="cellIs" dxfId="475" priority="475" stopIfTrue="1" operator="notEqual">
      <formula>O21</formula>
    </cfRule>
    <cfRule type="expression" dxfId="474" priority="476" stopIfTrue="1">
      <formula>$N$6=8</formula>
    </cfRule>
  </conditionalFormatting>
  <conditionalFormatting sqref="AC7">
    <cfRule type="cellIs" dxfId="473" priority="473" stopIfTrue="1" operator="notEqual">
      <formula>N21</formula>
    </cfRule>
    <cfRule type="expression" dxfId="472" priority="474" stopIfTrue="1">
      <formula>$N$6=8</formula>
    </cfRule>
  </conditionalFormatting>
  <conditionalFormatting sqref="N21">
    <cfRule type="cellIs" dxfId="471" priority="471" stopIfTrue="1" operator="notEqual">
      <formula>AC7</formula>
    </cfRule>
    <cfRule type="expression" dxfId="470" priority="472" stopIfTrue="1">
      <formula>$N$6=8</formula>
    </cfRule>
  </conditionalFormatting>
  <conditionalFormatting sqref="O21">
    <cfRule type="cellIs" dxfId="469" priority="469" stopIfTrue="1" operator="notEqual">
      <formula>AB7</formula>
    </cfRule>
    <cfRule type="expression" dxfId="468" priority="470" stopIfTrue="1">
      <formula>$N$6=8</formula>
    </cfRule>
  </conditionalFormatting>
  <conditionalFormatting sqref="Z9">
    <cfRule type="cellIs" dxfId="467" priority="467" stopIfTrue="1" operator="notEqual">
      <formula>Q19</formula>
    </cfRule>
    <cfRule type="expression" dxfId="466" priority="468" stopIfTrue="1">
      <formula>$N$6=8</formula>
    </cfRule>
  </conditionalFormatting>
  <conditionalFormatting sqref="AA9">
    <cfRule type="cellIs" dxfId="465" priority="465" stopIfTrue="1" operator="notEqual">
      <formula>P19</formula>
    </cfRule>
    <cfRule type="expression" dxfId="464" priority="466" stopIfTrue="1">
      <formula>$N$6=8</formula>
    </cfRule>
  </conditionalFormatting>
  <conditionalFormatting sqref="X11">
    <cfRule type="cellIs" dxfId="463" priority="463" stopIfTrue="1" operator="notEqual">
      <formula>S17</formula>
    </cfRule>
    <cfRule type="expression" dxfId="462" priority="464" stopIfTrue="1">
      <formula>$N$6=8</formula>
    </cfRule>
  </conditionalFormatting>
  <conditionalFormatting sqref="Y11">
    <cfRule type="cellIs" dxfId="461" priority="461" stopIfTrue="1" operator="notEqual">
      <formula>R17</formula>
    </cfRule>
    <cfRule type="expression" dxfId="460" priority="462" stopIfTrue="1">
      <formula>$N$6=8</formula>
    </cfRule>
  </conditionalFormatting>
  <conditionalFormatting sqref="V13">
    <cfRule type="cellIs" dxfId="459" priority="459" stopIfTrue="1" operator="notEqual">
      <formula>U15</formula>
    </cfRule>
    <cfRule type="expression" dxfId="458" priority="460" stopIfTrue="1">
      <formula>$N$6=8</formula>
    </cfRule>
  </conditionalFormatting>
  <conditionalFormatting sqref="W13">
    <cfRule type="cellIs" dxfId="457" priority="457" stopIfTrue="1" operator="notEqual">
      <formula>T15</formula>
    </cfRule>
    <cfRule type="expression" dxfId="456" priority="458" stopIfTrue="1">
      <formula>$N$6=8</formula>
    </cfRule>
  </conditionalFormatting>
  <conditionalFormatting sqref="T15">
    <cfRule type="cellIs" dxfId="455" priority="455" stopIfTrue="1" operator="notEqual">
      <formula>W13</formula>
    </cfRule>
    <cfRule type="expression" dxfId="454" priority="456" stopIfTrue="1">
      <formula>$N$6=8</formula>
    </cfRule>
  </conditionalFormatting>
  <conditionalFormatting sqref="U15">
    <cfRule type="cellIs" dxfId="453" priority="453" stopIfTrue="1" operator="notEqual">
      <formula>V13</formula>
    </cfRule>
    <cfRule type="expression" dxfId="452" priority="454" stopIfTrue="1">
      <formula>$N$6=8</formula>
    </cfRule>
  </conditionalFormatting>
  <conditionalFormatting sqref="R17">
    <cfRule type="cellIs" dxfId="451" priority="451" stopIfTrue="1" operator="notEqual">
      <formula>Y11</formula>
    </cfRule>
    <cfRule type="expression" dxfId="450" priority="452" stopIfTrue="1">
      <formula>$N$6=8</formula>
    </cfRule>
  </conditionalFormatting>
  <conditionalFormatting sqref="S17">
    <cfRule type="cellIs" dxfId="449" priority="449" stopIfTrue="1" operator="notEqual">
      <formula>X11</formula>
    </cfRule>
    <cfRule type="expression" dxfId="448" priority="450" stopIfTrue="1">
      <formula>$N$6=8</formula>
    </cfRule>
  </conditionalFormatting>
  <conditionalFormatting sqref="P19">
    <cfRule type="cellIs" dxfId="447" priority="447" stopIfTrue="1" operator="notEqual">
      <formula>AA9</formula>
    </cfRule>
    <cfRule type="expression" dxfId="446" priority="448" stopIfTrue="1">
      <formula>$N$6=8</formula>
    </cfRule>
  </conditionalFormatting>
  <conditionalFormatting sqref="Q19">
    <cfRule type="cellIs" dxfId="445" priority="445" stopIfTrue="1" operator="notEqual">
      <formula>Z9</formula>
    </cfRule>
    <cfRule type="expression" dxfId="444" priority="446" stopIfTrue="1">
      <formula>$N$6=8</formula>
    </cfRule>
  </conditionalFormatting>
  <conditionalFormatting sqref="AN25">
    <cfRule type="cellIs" dxfId="443" priority="443" stopIfTrue="1" operator="notEqual">
      <formula>AG33</formula>
    </cfRule>
    <cfRule type="expression" dxfId="442" priority="444" stopIfTrue="1">
      <formula>$N$6=6</formula>
    </cfRule>
  </conditionalFormatting>
  <conditionalFormatting sqref="AO25">
    <cfRule type="cellIs" dxfId="441" priority="441" stopIfTrue="1" operator="notEqual">
      <formula>AF33</formula>
    </cfRule>
    <cfRule type="expression" dxfId="440" priority="442" stopIfTrue="1">
      <formula>$N$6=6</formula>
    </cfRule>
  </conditionalFormatting>
  <conditionalFormatting sqref="AL27">
    <cfRule type="cellIs" dxfId="439" priority="439" stopIfTrue="1" operator="notEqual">
      <formula>AI31</formula>
    </cfRule>
    <cfRule type="expression" dxfId="438" priority="440" stopIfTrue="1">
      <formula>$N$6=10</formula>
    </cfRule>
  </conditionalFormatting>
  <conditionalFormatting sqref="AM27">
    <cfRule type="cellIs" dxfId="437" priority="437" stopIfTrue="1" operator="notEqual">
      <formula>AH31</formula>
    </cfRule>
    <cfRule type="expression" dxfId="436" priority="438" stopIfTrue="1">
      <formula>$N$6=10</formula>
    </cfRule>
  </conditionalFormatting>
  <conditionalFormatting sqref="AH31">
    <cfRule type="cellIs" dxfId="435" priority="435" stopIfTrue="1" operator="notEqual">
      <formula>AM27</formula>
    </cfRule>
    <cfRule type="expression" dxfId="434" priority="436" stopIfTrue="1">
      <formula>$N$6=10</formula>
    </cfRule>
  </conditionalFormatting>
  <conditionalFormatting sqref="AI31">
    <cfRule type="cellIs" dxfId="433" priority="433" stopIfTrue="1" operator="notEqual">
      <formula>AL27</formula>
    </cfRule>
    <cfRule type="expression" dxfId="432" priority="434" stopIfTrue="1">
      <formula>$N$6=10</formula>
    </cfRule>
  </conditionalFormatting>
  <conditionalFormatting sqref="AF33">
    <cfRule type="cellIs" dxfId="431" priority="431" stopIfTrue="1" operator="notEqual">
      <formula>AO25</formula>
    </cfRule>
    <cfRule type="expression" dxfId="430" priority="432" stopIfTrue="1">
      <formula>$N$6=6</formula>
    </cfRule>
  </conditionalFormatting>
  <conditionalFormatting sqref="AG33">
    <cfRule type="cellIs" dxfId="429" priority="429" stopIfTrue="1" operator="notEqual">
      <formula>AN25</formula>
    </cfRule>
    <cfRule type="expression" dxfId="428" priority="430" stopIfTrue="1">
      <formula>$N$6=6</formula>
    </cfRule>
  </conditionalFormatting>
  <conditionalFormatting sqref="AD7">
    <cfRule type="cellIs" dxfId="427" priority="427" stopIfTrue="1" operator="notEqual">
      <formula>O23</formula>
    </cfRule>
    <cfRule type="expression" dxfId="426" priority="428" stopIfTrue="1">
      <formula>$N$6=9</formula>
    </cfRule>
  </conditionalFormatting>
  <conditionalFormatting sqref="AE7">
    <cfRule type="cellIs" dxfId="425" priority="425" stopIfTrue="1" operator="notEqual">
      <formula>N23</formula>
    </cfRule>
    <cfRule type="expression" dxfId="424" priority="426" stopIfTrue="1">
      <formula>$N$6=9</formula>
    </cfRule>
  </conditionalFormatting>
  <conditionalFormatting sqref="AB9">
    <cfRule type="cellIs" dxfId="423" priority="423" stopIfTrue="1" operator="notEqual">
      <formula>Q21</formula>
    </cfRule>
    <cfRule type="expression" dxfId="422" priority="424" stopIfTrue="1">
      <formula>$N$6=9</formula>
    </cfRule>
  </conditionalFormatting>
  <conditionalFormatting sqref="AC9">
    <cfRule type="cellIs" dxfId="421" priority="421" stopIfTrue="1" operator="notEqual">
      <formula>P21</formula>
    </cfRule>
    <cfRule type="expression" dxfId="420" priority="422" stopIfTrue="1">
      <formula>$N$6=9</formula>
    </cfRule>
  </conditionalFormatting>
  <conditionalFormatting sqref="Z11">
    <cfRule type="cellIs" dxfId="419" priority="419" stopIfTrue="1" operator="notEqual">
      <formula>S19</formula>
    </cfRule>
    <cfRule type="expression" dxfId="418" priority="420" stopIfTrue="1">
      <formula>$N$6=9</formula>
    </cfRule>
  </conditionalFormatting>
  <conditionalFormatting sqref="AA11">
    <cfRule type="cellIs" dxfId="417" priority="417" stopIfTrue="1" operator="notEqual">
      <formula>R19</formula>
    </cfRule>
    <cfRule type="expression" dxfId="416" priority="418" stopIfTrue="1">
      <formula>$N$6=9</formula>
    </cfRule>
  </conditionalFormatting>
  <conditionalFormatting sqref="X13">
    <cfRule type="cellIs" dxfId="415" priority="415" stopIfTrue="1" operator="notEqual">
      <formula>U17</formula>
    </cfRule>
    <cfRule type="expression" dxfId="414" priority="416" stopIfTrue="1">
      <formula>$N$6=9</formula>
    </cfRule>
  </conditionalFormatting>
  <conditionalFormatting sqref="Y13">
    <cfRule type="cellIs" dxfId="413" priority="413" stopIfTrue="1" operator="notEqual">
      <formula>T17</formula>
    </cfRule>
    <cfRule type="expression" dxfId="412" priority="414" stopIfTrue="1">
      <formula>$N$6=9</formula>
    </cfRule>
  </conditionalFormatting>
  <conditionalFormatting sqref="T17">
    <cfRule type="cellIs" dxfId="411" priority="411" stopIfTrue="1" operator="notEqual">
      <formula>Y13</formula>
    </cfRule>
    <cfRule type="expression" dxfId="410" priority="412" stopIfTrue="1">
      <formula>$N$6=9</formula>
    </cfRule>
  </conditionalFormatting>
  <conditionalFormatting sqref="U17">
    <cfRule type="cellIs" dxfId="409" priority="409" stopIfTrue="1" operator="notEqual">
      <formula>X13</formula>
    </cfRule>
    <cfRule type="expression" dxfId="408" priority="410" stopIfTrue="1">
      <formula>$N$6=9</formula>
    </cfRule>
  </conditionalFormatting>
  <conditionalFormatting sqref="R19">
    <cfRule type="cellIs" dxfId="407" priority="407" stopIfTrue="1" operator="notEqual">
      <formula>AA11</formula>
    </cfRule>
    <cfRule type="expression" dxfId="406" priority="408" stopIfTrue="1">
      <formula>$N$6=9</formula>
    </cfRule>
  </conditionalFormatting>
  <conditionalFormatting sqref="S19">
    <cfRule type="cellIs" dxfId="405" priority="405" stopIfTrue="1" operator="notEqual">
      <formula>Z11</formula>
    </cfRule>
    <cfRule type="expression" dxfId="404" priority="406" stopIfTrue="1">
      <formula>$N$6=9</formula>
    </cfRule>
  </conditionalFormatting>
  <conditionalFormatting sqref="P21">
    <cfRule type="cellIs" dxfId="403" priority="403" stopIfTrue="1" operator="notEqual">
      <formula>AC9</formula>
    </cfRule>
    <cfRule type="expression" dxfId="402" priority="404" stopIfTrue="1">
      <formula>$N$6=9</formula>
    </cfRule>
  </conditionalFormatting>
  <conditionalFormatting sqref="Q21">
    <cfRule type="cellIs" dxfId="401" priority="401" stopIfTrue="1" operator="notEqual">
      <formula>AB9</formula>
    </cfRule>
    <cfRule type="expression" dxfId="400" priority="402" stopIfTrue="1">
      <formula>$N$6=9</formula>
    </cfRule>
  </conditionalFormatting>
  <conditionalFormatting sqref="N23">
    <cfRule type="cellIs" dxfId="399" priority="399" stopIfTrue="1" operator="notEqual">
      <formula>AE7</formula>
    </cfRule>
    <cfRule type="expression" dxfId="398" priority="400" stopIfTrue="1">
      <formula>$N$6=9</formula>
    </cfRule>
  </conditionalFormatting>
  <conditionalFormatting sqref="O23">
    <cfRule type="cellIs" dxfId="397" priority="397" stopIfTrue="1" operator="notEqual">
      <formula>AD7</formula>
    </cfRule>
    <cfRule type="expression" dxfId="396" priority="398" stopIfTrue="1">
      <formula>$N$6=9</formula>
    </cfRule>
  </conditionalFormatting>
  <conditionalFormatting sqref="AN27">
    <cfRule type="cellIs" dxfId="395" priority="395" stopIfTrue="1" operator="notEqual">
      <formula>AI33</formula>
    </cfRule>
    <cfRule type="expression" dxfId="394" priority="396" stopIfTrue="1">
      <formula>$N$6=8</formula>
    </cfRule>
  </conditionalFormatting>
  <conditionalFormatting sqref="AO27">
    <cfRule type="cellIs" dxfId="393" priority="393" stopIfTrue="1" operator="notEqual">
      <formula>AH33</formula>
    </cfRule>
    <cfRule type="expression" dxfId="392" priority="394" stopIfTrue="1">
      <formula>$N$6=8</formula>
    </cfRule>
  </conditionalFormatting>
  <conditionalFormatting sqref="AL29">
    <cfRule type="cellIs" dxfId="391" priority="391" stopIfTrue="1" operator="notEqual">
      <formula>AK31</formula>
    </cfRule>
    <cfRule type="expression" dxfId="390" priority="392" stopIfTrue="1">
      <formula>$N$6=11</formula>
    </cfRule>
  </conditionalFormatting>
  <conditionalFormatting sqref="AM29">
    <cfRule type="cellIs" dxfId="389" priority="389" stopIfTrue="1" operator="notEqual">
      <formula>AJ31</formula>
    </cfRule>
    <cfRule type="expression" dxfId="388" priority="390" stopIfTrue="1">
      <formula>$N$6=11</formula>
    </cfRule>
  </conditionalFormatting>
  <conditionalFormatting sqref="AJ31">
    <cfRule type="cellIs" dxfId="387" priority="387" stopIfTrue="1" operator="notEqual">
      <formula>AM29</formula>
    </cfRule>
    <cfRule type="expression" dxfId="386" priority="388" stopIfTrue="1">
      <formula>$N$6=11</formula>
    </cfRule>
  </conditionalFormatting>
  <conditionalFormatting sqref="AK31">
    <cfRule type="cellIs" dxfId="385" priority="385" stopIfTrue="1" operator="notEqual">
      <formula>AL29</formula>
    </cfRule>
    <cfRule type="expression" dxfId="384" priority="386" stopIfTrue="1">
      <formula>$N$6=11</formula>
    </cfRule>
  </conditionalFormatting>
  <conditionalFormatting sqref="AH33">
    <cfRule type="cellIs" dxfId="383" priority="383" stopIfTrue="1" operator="notEqual">
      <formula>AO27</formula>
    </cfRule>
    <cfRule type="expression" dxfId="382" priority="384" stopIfTrue="1">
      <formula>$N$6=8</formula>
    </cfRule>
  </conditionalFormatting>
  <conditionalFormatting sqref="AI33">
    <cfRule type="cellIs" dxfId="381" priority="381" stopIfTrue="1" operator="notEqual">
      <formula>AN27</formula>
    </cfRule>
    <cfRule type="expression" dxfId="380" priority="382" stopIfTrue="1">
      <formula>$N$6=8</formula>
    </cfRule>
  </conditionalFormatting>
  <conditionalFormatting sqref="AF7">
    <cfRule type="cellIs" dxfId="379" priority="379" stopIfTrue="1" operator="notEqual">
      <formula>O25</formula>
    </cfRule>
    <cfRule type="expression" dxfId="378" priority="380" stopIfTrue="1">
      <formula>$N$6=10</formula>
    </cfRule>
  </conditionalFormatting>
  <conditionalFormatting sqref="AG7">
    <cfRule type="cellIs" dxfId="377" priority="377" stopIfTrue="1" operator="notEqual">
      <formula>N25</formula>
    </cfRule>
    <cfRule type="expression" dxfId="376" priority="378" stopIfTrue="1">
      <formula>$N$6=10</formula>
    </cfRule>
  </conditionalFormatting>
  <conditionalFormatting sqref="N25">
    <cfRule type="cellIs" dxfId="375" priority="375" stopIfTrue="1" operator="notEqual">
      <formula>AG7</formula>
    </cfRule>
    <cfRule type="expression" dxfId="374" priority="376" stopIfTrue="1">
      <formula>$N$6=10</formula>
    </cfRule>
  </conditionalFormatting>
  <conditionalFormatting sqref="O25">
    <cfRule type="cellIs" dxfId="373" priority="373" stopIfTrue="1" operator="notEqual">
      <formula>AF7</formula>
    </cfRule>
    <cfRule type="expression" dxfId="372" priority="374" stopIfTrue="1">
      <formula>$N$6=10</formula>
    </cfRule>
  </conditionalFormatting>
  <conditionalFormatting sqref="AD9">
    <cfRule type="cellIs" dxfId="371" priority="371" stopIfTrue="1" operator="notEqual">
      <formula>Q23</formula>
    </cfRule>
    <cfRule type="expression" dxfId="370" priority="372" stopIfTrue="1">
      <formula>$N$6=10</formula>
    </cfRule>
  </conditionalFormatting>
  <conditionalFormatting sqref="AE9">
    <cfRule type="cellIs" dxfId="369" priority="369" stopIfTrue="1" operator="notEqual">
      <formula>P23</formula>
    </cfRule>
    <cfRule type="expression" dxfId="368" priority="370" stopIfTrue="1">
      <formula>$N$6=10</formula>
    </cfRule>
  </conditionalFormatting>
  <conditionalFormatting sqref="AB11">
    <cfRule type="cellIs" dxfId="367" priority="367" stopIfTrue="1" operator="notEqual">
      <formula>S21</formula>
    </cfRule>
    <cfRule type="expression" dxfId="366" priority="368" stopIfTrue="1">
      <formula>$N$6=10</formula>
    </cfRule>
  </conditionalFormatting>
  <conditionalFormatting sqref="AC11">
    <cfRule type="cellIs" dxfId="365" priority="365" stopIfTrue="1" operator="notEqual">
      <formula>R21</formula>
    </cfRule>
    <cfRule type="expression" dxfId="364" priority="366" stopIfTrue="1">
      <formula>$N$6=10</formula>
    </cfRule>
  </conditionalFormatting>
  <conditionalFormatting sqref="Z13">
    <cfRule type="cellIs" dxfId="363" priority="363" stopIfTrue="1" operator="notEqual">
      <formula>U19</formula>
    </cfRule>
    <cfRule type="expression" dxfId="362" priority="364" stopIfTrue="1">
      <formula>$N$6=10</formula>
    </cfRule>
  </conditionalFormatting>
  <conditionalFormatting sqref="AA13">
    <cfRule type="cellIs" dxfId="361" priority="361" stopIfTrue="1" operator="notEqual">
      <formula>T19</formula>
    </cfRule>
    <cfRule type="expression" dxfId="360" priority="362" stopIfTrue="1">
      <formula>$N$6=10</formula>
    </cfRule>
  </conditionalFormatting>
  <conditionalFormatting sqref="X15">
    <cfRule type="cellIs" dxfId="359" priority="359" stopIfTrue="1" operator="notEqual">
      <formula>W17</formula>
    </cfRule>
    <cfRule type="expression" dxfId="358" priority="360" stopIfTrue="1">
      <formula>$N$6=10</formula>
    </cfRule>
  </conditionalFormatting>
  <conditionalFormatting sqref="Y15">
    <cfRule type="cellIs" dxfId="357" priority="357" stopIfTrue="1" operator="notEqual">
      <formula>V17</formula>
    </cfRule>
    <cfRule type="expression" dxfId="356" priority="358" stopIfTrue="1">
      <formula>$N$6=10</formula>
    </cfRule>
  </conditionalFormatting>
  <conditionalFormatting sqref="P23">
    <cfRule type="cellIs" dxfId="355" priority="355" stopIfTrue="1" operator="notEqual">
      <formula>AE9</formula>
    </cfRule>
    <cfRule type="expression" dxfId="354" priority="356" stopIfTrue="1">
      <formula>$N$6=10</formula>
    </cfRule>
  </conditionalFormatting>
  <conditionalFormatting sqref="Q23">
    <cfRule type="cellIs" dxfId="353" priority="353" stopIfTrue="1" operator="notEqual">
      <formula>AD9</formula>
    </cfRule>
    <cfRule type="expression" dxfId="352" priority="354" stopIfTrue="1">
      <formula>$N$6=10</formula>
    </cfRule>
  </conditionalFormatting>
  <conditionalFormatting sqref="R21">
    <cfRule type="cellIs" dxfId="351" priority="351" stopIfTrue="1" operator="notEqual">
      <formula>AC11</formula>
    </cfRule>
    <cfRule type="expression" dxfId="350" priority="352" stopIfTrue="1">
      <formula>$N$6=10</formula>
    </cfRule>
  </conditionalFormatting>
  <conditionalFormatting sqref="S21">
    <cfRule type="cellIs" dxfId="349" priority="349" stopIfTrue="1" operator="notEqual">
      <formula>AB11</formula>
    </cfRule>
    <cfRule type="expression" dxfId="348" priority="350" stopIfTrue="1">
      <formula>$N$6=10</formula>
    </cfRule>
  </conditionalFormatting>
  <conditionalFormatting sqref="T19">
    <cfRule type="cellIs" dxfId="347" priority="347" stopIfTrue="1" operator="notEqual">
      <formula>AA13</formula>
    </cfRule>
    <cfRule type="expression" dxfId="346" priority="348" stopIfTrue="1">
      <formula>$N$6=10</formula>
    </cfRule>
  </conditionalFormatting>
  <conditionalFormatting sqref="U19">
    <cfRule type="cellIs" dxfId="345" priority="345" stopIfTrue="1" operator="notEqual">
      <formula>Z13</formula>
    </cfRule>
    <cfRule type="expression" dxfId="344" priority="346" stopIfTrue="1">
      <formula>$N$6=10</formula>
    </cfRule>
  </conditionalFormatting>
  <conditionalFormatting sqref="V17">
    <cfRule type="cellIs" dxfId="343" priority="343" stopIfTrue="1" operator="notEqual">
      <formula>Y15</formula>
    </cfRule>
    <cfRule type="expression" dxfId="342" priority="344" stopIfTrue="1">
      <formula>$N$6=10</formula>
    </cfRule>
  </conditionalFormatting>
  <conditionalFormatting sqref="W17">
    <cfRule type="cellIs" dxfId="341" priority="341" stopIfTrue="1" operator="notEqual">
      <formula>X15</formula>
    </cfRule>
    <cfRule type="expression" dxfId="340" priority="342" stopIfTrue="1">
      <formula>$N$6=10</formula>
    </cfRule>
  </conditionalFormatting>
  <conditionalFormatting sqref="AN29">
    <cfRule type="cellIs" dxfId="339" priority="339" stopIfTrue="1" operator="notEqual">
      <formula>AK33</formula>
    </cfRule>
    <cfRule type="expression" dxfId="338" priority="340" stopIfTrue="1">
      <formula>$N$6=10</formula>
    </cfRule>
  </conditionalFormatting>
  <conditionalFormatting sqref="AO29">
    <cfRule type="cellIs" dxfId="337" priority="337" stopIfTrue="1" operator="notEqual">
      <formula>AJ33</formula>
    </cfRule>
    <cfRule type="expression" dxfId="336" priority="338" stopIfTrue="1">
      <formula>$N$6=10</formula>
    </cfRule>
  </conditionalFormatting>
  <conditionalFormatting sqref="AJ33">
    <cfRule type="cellIs" dxfId="335" priority="335" stopIfTrue="1" operator="notEqual">
      <formula>AO29</formula>
    </cfRule>
    <cfRule type="expression" dxfId="334" priority="336" stopIfTrue="1">
      <formula>$N$6=10</formula>
    </cfRule>
  </conditionalFormatting>
  <conditionalFormatting sqref="AK33">
    <cfRule type="cellIs" dxfId="333" priority="333" stopIfTrue="1" operator="notEqual">
      <formula>AN29</formula>
    </cfRule>
    <cfRule type="expression" dxfId="332" priority="334" stopIfTrue="1">
      <formula>$N$6=10</formula>
    </cfRule>
  </conditionalFormatting>
  <conditionalFormatting sqref="AI7">
    <cfRule type="cellIs" dxfId="331" priority="331" stopIfTrue="1" operator="notEqual">
      <formula>N27</formula>
    </cfRule>
    <cfRule type="expression" dxfId="330" priority="332" stopIfTrue="1">
      <formula>$N$6=11</formula>
    </cfRule>
  </conditionalFormatting>
  <conditionalFormatting sqref="AF9">
    <cfRule type="cellIs" dxfId="329" priority="329" stopIfTrue="1" operator="notEqual">
      <formula>Q25</formula>
    </cfRule>
    <cfRule type="expression" dxfId="328" priority="330" stopIfTrue="1">
      <formula>$N$6=11</formula>
    </cfRule>
  </conditionalFormatting>
  <conditionalFormatting sqref="AG9">
    <cfRule type="cellIs" dxfId="327" priority="327" stopIfTrue="1" operator="notEqual">
      <formula>P25</formula>
    </cfRule>
    <cfRule type="expression" dxfId="326" priority="328" stopIfTrue="1">
      <formula>$N$6=11</formula>
    </cfRule>
  </conditionalFormatting>
  <conditionalFormatting sqref="AD11">
    <cfRule type="cellIs" dxfId="325" priority="325" stopIfTrue="1" operator="notEqual">
      <formula>S23</formula>
    </cfRule>
    <cfRule type="expression" dxfId="324" priority="326" stopIfTrue="1">
      <formula>$N$6=11</formula>
    </cfRule>
  </conditionalFormatting>
  <conditionalFormatting sqref="AE11">
    <cfRule type="cellIs" dxfId="323" priority="323" stopIfTrue="1" operator="notEqual">
      <formula>R23</formula>
    </cfRule>
    <cfRule type="expression" dxfId="322" priority="324" stopIfTrue="1">
      <formula>$N$6=11</formula>
    </cfRule>
  </conditionalFormatting>
  <conditionalFormatting sqref="AB13">
    <cfRule type="cellIs" dxfId="321" priority="321" stopIfTrue="1" operator="notEqual">
      <formula>U21</formula>
    </cfRule>
    <cfRule type="expression" dxfId="320" priority="322" stopIfTrue="1">
      <formula>$N$6=11</formula>
    </cfRule>
  </conditionalFormatting>
  <conditionalFormatting sqref="AC13">
    <cfRule type="cellIs" dxfId="319" priority="319" stopIfTrue="1" operator="notEqual">
      <formula>T21</formula>
    </cfRule>
    <cfRule type="expression" dxfId="318" priority="320" stopIfTrue="1">
      <formula>$N$6=11</formula>
    </cfRule>
  </conditionalFormatting>
  <conditionalFormatting sqref="Z15">
    <cfRule type="cellIs" dxfId="317" priority="317" stopIfTrue="1" operator="notEqual">
      <formula>W19</formula>
    </cfRule>
    <cfRule type="expression" dxfId="316" priority="318" stopIfTrue="1">
      <formula>$N$6=11</formula>
    </cfRule>
  </conditionalFormatting>
  <conditionalFormatting sqref="AA15">
    <cfRule type="cellIs" dxfId="315" priority="315" stopIfTrue="1" operator="notEqual">
      <formula>V19</formula>
    </cfRule>
    <cfRule type="expression" dxfId="314" priority="316" stopIfTrue="1">
      <formula>$N$6=11</formula>
    </cfRule>
  </conditionalFormatting>
  <conditionalFormatting sqref="P25">
    <cfRule type="cellIs" dxfId="313" priority="313" stopIfTrue="1" operator="notEqual">
      <formula>AG9</formula>
    </cfRule>
    <cfRule type="expression" dxfId="312" priority="314" stopIfTrue="1">
      <formula>$N$6=11</formula>
    </cfRule>
  </conditionalFormatting>
  <conditionalFormatting sqref="Q25">
    <cfRule type="cellIs" dxfId="311" priority="311" stopIfTrue="1" operator="notEqual">
      <formula>AF9</formula>
    </cfRule>
    <cfRule type="expression" dxfId="310" priority="312" stopIfTrue="1">
      <formula>$N$6=11</formula>
    </cfRule>
  </conditionalFormatting>
  <conditionalFormatting sqref="R23">
    <cfRule type="cellIs" dxfId="309" priority="309" stopIfTrue="1" operator="notEqual">
      <formula>AE11</formula>
    </cfRule>
    <cfRule type="expression" dxfId="308" priority="310" stopIfTrue="1">
      <formula>$N$6=11</formula>
    </cfRule>
  </conditionalFormatting>
  <conditionalFormatting sqref="S23">
    <cfRule type="cellIs" dxfId="307" priority="307" stopIfTrue="1" operator="notEqual">
      <formula>AD11</formula>
    </cfRule>
    <cfRule type="expression" dxfId="306" priority="308" stopIfTrue="1">
      <formula>$N$6=11</formula>
    </cfRule>
  </conditionalFormatting>
  <conditionalFormatting sqref="T21">
    <cfRule type="cellIs" dxfId="305" priority="305" stopIfTrue="1" operator="notEqual">
      <formula>AC13</formula>
    </cfRule>
    <cfRule type="expression" dxfId="304" priority="306" stopIfTrue="1">
      <formula>$N$6=11</formula>
    </cfRule>
  </conditionalFormatting>
  <conditionalFormatting sqref="U21">
    <cfRule type="cellIs" dxfId="303" priority="303" stopIfTrue="1" operator="notEqual">
      <formula>AB13</formula>
    </cfRule>
    <cfRule type="expression" dxfId="302" priority="304" stopIfTrue="1">
      <formula>$N$6=11</formula>
    </cfRule>
  </conditionalFormatting>
  <conditionalFormatting sqref="V19">
    <cfRule type="cellIs" dxfId="301" priority="301" stopIfTrue="1" operator="notEqual">
      <formula>AA15</formula>
    </cfRule>
    <cfRule type="expression" dxfId="300" priority="302" stopIfTrue="1">
      <formula>$N$6=11</formula>
    </cfRule>
  </conditionalFormatting>
  <conditionalFormatting sqref="W19">
    <cfRule type="cellIs" dxfId="299" priority="299" stopIfTrue="1" operator="notEqual">
      <formula>Z15</formula>
    </cfRule>
    <cfRule type="expression" dxfId="298" priority="300" stopIfTrue="1">
      <formula>$N$6=11</formula>
    </cfRule>
  </conditionalFormatting>
  <conditionalFormatting sqref="AN31">
    <cfRule type="cellIs" dxfId="297" priority="297" stopIfTrue="1" operator="notEqual">
      <formula>AM33</formula>
    </cfRule>
    <cfRule type="expression" dxfId="296" priority="298" stopIfTrue="1">
      <formula>$N$6=12</formula>
    </cfRule>
  </conditionalFormatting>
  <conditionalFormatting sqref="AO31">
    <cfRule type="cellIs" dxfId="295" priority="295" stopIfTrue="1" operator="notEqual">
      <formula>AL33</formula>
    </cfRule>
    <cfRule type="expression" dxfId="294" priority="296" stopIfTrue="1">
      <formula>$N$6=12</formula>
    </cfRule>
  </conditionalFormatting>
  <conditionalFormatting sqref="AL33">
    <cfRule type="cellIs" dxfId="293" priority="293" stopIfTrue="1" operator="notEqual">
      <formula>AO31</formula>
    </cfRule>
    <cfRule type="expression" dxfId="292" priority="294" stopIfTrue="1">
      <formula>$N$6=12</formula>
    </cfRule>
  </conditionalFormatting>
  <conditionalFormatting sqref="AM33">
    <cfRule type="cellIs" dxfId="291" priority="291" stopIfTrue="1" operator="notEqual">
      <formula>AN31</formula>
    </cfRule>
    <cfRule type="expression" dxfId="290" priority="292" stopIfTrue="1">
      <formula>$N$6=12</formula>
    </cfRule>
  </conditionalFormatting>
  <conditionalFormatting sqref="AJ7">
    <cfRule type="cellIs" dxfId="289" priority="289" stopIfTrue="1" operator="notEqual">
      <formula>O29</formula>
    </cfRule>
    <cfRule type="expression" dxfId="288" priority="290" stopIfTrue="1">
      <formula>$N$6=12</formula>
    </cfRule>
  </conditionalFormatting>
  <conditionalFormatting sqref="AK7">
    <cfRule type="cellIs" dxfId="287" priority="287" stopIfTrue="1" operator="notEqual">
      <formula>N29</formula>
    </cfRule>
    <cfRule type="expression" dxfId="286" priority="288" stopIfTrue="1">
      <formula>$N$6=12</formula>
    </cfRule>
  </conditionalFormatting>
  <conditionalFormatting sqref="N29">
    <cfRule type="cellIs" dxfId="285" priority="285" stopIfTrue="1" operator="notEqual">
      <formula>AK7</formula>
    </cfRule>
    <cfRule type="expression" dxfId="284" priority="286" stopIfTrue="1">
      <formula>$N$6=12</formula>
    </cfRule>
  </conditionalFormatting>
  <conditionalFormatting sqref="O29">
    <cfRule type="cellIs" dxfId="283" priority="283" stopIfTrue="1" operator="notEqual">
      <formula>AJ7</formula>
    </cfRule>
    <cfRule type="expression" dxfId="282" priority="284" stopIfTrue="1">
      <formula>$N$6=12</formula>
    </cfRule>
  </conditionalFormatting>
  <conditionalFormatting sqref="AF11">
    <cfRule type="cellIs" dxfId="281" priority="281" stopIfTrue="1" operator="notEqual">
      <formula>S25</formula>
    </cfRule>
    <cfRule type="expression" dxfId="280" priority="282" stopIfTrue="1">
      <formula>$N$6=12</formula>
    </cfRule>
  </conditionalFormatting>
  <conditionalFormatting sqref="AG11">
    <cfRule type="cellIs" dxfId="279" priority="279" stopIfTrue="1" operator="notEqual">
      <formula>R25</formula>
    </cfRule>
    <cfRule type="expression" dxfId="278" priority="280" stopIfTrue="1">
      <formula>$N$6=12</formula>
    </cfRule>
  </conditionalFormatting>
  <conditionalFormatting sqref="AD13">
    <cfRule type="cellIs" dxfId="277" priority="277" stopIfTrue="1" operator="notEqual">
      <formula>U23</formula>
    </cfRule>
    <cfRule type="expression" dxfId="276" priority="278" stopIfTrue="1">
      <formula>$N$6=12</formula>
    </cfRule>
  </conditionalFormatting>
  <conditionalFormatting sqref="AE13">
    <cfRule type="cellIs" dxfId="275" priority="275" stopIfTrue="1" operator="notEqual">
      <formula>T23</formula>
    </cfRule>
    <cfRule type="expression" dxfId="274" priority="276" stopIfTrue="1">
      <formula>$N$6=12</formula>
    </cfRule>
  </conditionalFormatting>
  <conditionalFormatting sqref="AB15">
    <cfRule type="cellIs" dxfId="273" priority="273" stopIfTrue="1" operator="notEqual">
      <formula>W21</formula>
    </cfRule>
    <cfRule type="expression" dxfId="272" priority="274" stopIfTrue="1">
      <formula>$N$6=12</formula>
    </cfRule>
  </conditionalFormatting>
  <conditionalFormatting sqref="AC15">
    <cfRule type="cellIs" dxfId="271" priority="271" stopIfTrue="1" operator="notEqual">
      <formula>V21</formula>
    </cfRule>
    <cfRule type="expression" dxfId="270" priority="272" stopIfTrue="1">
      <formula>$N$6=12</formula>
    </cfRule>
  </conditionalFormatting>
  <conditionalFormatting sqref="Z17">
    <cfRule type="cellIs" dxfId="269" priority="269" stopIfTrue="1" operator="notEqual">
      <formula>Y19</formula>
    </cfRule>
    <cfRule type="expression" dxfId="268" priority="270" stopIfTrue="1">
      <formula>$N$6=12</formula>
    </cfRule>
  </conditionalFormatting>
  <conditionalFormatting sqref="AA17">
    <cfRule type="cellIs" dxfId="267" priority="267" stopIfTrue="1" operator="notEqual">
      <formula>X19</formula>
    </cfRule>
    <cfRule type="expression" dxfId="266" priority="268" stopIfTrue="1">
      <formula>$N$6=12</formula>
    </cfRule>
  </conditionalFormatting>
  <conditionalFormatting sqref="X19">
    <cfRule type="cellIs" dxfId="265" priority="265" stopIfTrue="1" operator="notEqual">
      <formula>AA17</formula>
    </cfRule>
    <cfRule type="expression" dxfId="264" priority="266" stopIfTrue="1">
      <formula>$N$6=12</formula>
    </cfRule>
  </conditionalFormatting>
  <conditionalFormatting sqref="Y19">
    <cfRule type="cellIs" dxfId="263" priority="263" stopIfTrue="1" operator="notEqual">
      <formula>Z17</formula>
    </cfRule>
    <cfRule type="expression" dxfId="262" priority="264" stopIfTrue="1">
      <formula>$N$6=12</formula>
    </cfRule>
  </conditionalFormatting>
  <conditionalFormatting sqref="V21">
    <cfRule type="cellIs" dxfId="261" priority="261" stopIfTrue="1" operator="notEqual">
      <formula>AC15</formula>
    </cfRule>
    <cfRule type="expression" dxfId="260" priority="262" stopIfTrue="1">
      <formula>$N$6=12</formula>
    </cfRule>
  </conditionalFormatting>
  <conditionalFormatting sqref="W21">
    <cfRule type="cellIs" dxfId="259" priority="259" stopIfTrue="1" operator="notEqual">
      <formula>AB15</formula>
    </cfRule>
    <cfRule type="expression" dxfId="258" priority="260" stopIfTrue="1">
      <formula>$N$6=12</formula>
    </cfRule>
  </conditionalFormatting>
  <conditionalFormatting sqref="T23">
    <cfRule type="cellIs" dxfId="257" priority="257" stopIfTrue="1" operator="notEqual">
      <formula>AE13</formula>
    </cfRule>
    <cfRule type="expression" dxfId="256" priority="258" stopIfTrue="1">
      <formula>$N$6=12</formula>
    </cfRule>
  </conditionalFormatting>
  <conditionalFormatting sqref="U23">
    <cfRule type="cellIs" dxfId="255" priority="255" stopIfTrue="1" operator="notEqual">
      <formula>AD13</formula>
    </cfRule>
    <cfRule type="expression" dxfId="254" priority="256" stopIfTrue="1">
      <formula>$N$6=12</formula>
    </cfRule>
  </conditionalFormatting>
  <conditionalFormatting sqref="R25">
    <cfRule type="cellIs" dxfId="253" priority="253" stopIfTrue="1" operator="notEqual">
      <formula>AG11</formula>
    </cfRule>
    <cfRule type="expression" dxfId="252" priority="254" stopIfTrue="1">
      <formula>$N$6=12</formula>
    </cfRule>
  </conditionalFormatting>
  <conditionalFormatting sqref="S25">
    <cfRule type="cellIs" dxfId="251" priority="251" stopIfTrue="1" operator="notEqual">
      <formula>AF11</formula>
    </cfRule>
    <cfRule type="expression" dxfId="250" priority="252" stopIfTrue="1">
      <formula>$N$6=12</formula>
    </cfRule>
  </conditionalFormatting>
  <conditionalFormatting sqref="AL7">
    <cfRule type="cellIs" dxfId="249" priority="249" stopIfTrue="1" operator="notEqual">
      <formula>O31</formula>
    </cfRule>
    <cfRule type="expression" dxfId="248" priority="250" stopIfTrue="1">
      <formula>$N$6=13</formula>
    </cfRule>
  </conditionalFormatting>
  <conditionalFormatting sqref="AM7">
    <cfRule type="cellIs" dxfId="247" priority="247" stopIfTrue="1" operator="notEqual">
      <formula>N31</formula>
    </cfRule>
    <cfRule type="expression" dxfId="246" priority="248" stopIfTrue="1">
      <formula>$N$6=13</formula>
    </cfRule>
  </conditionalFormatting>
  <conditionalFormatting sqref="N31">
    <cfRule type="cellIs" dxfId="245" priority="245" stopIfTrue="1" operator="notEqual">
      <formula>AM7</formula>
    </cfRule>
    <cfRule type="expression" dxfId="244" priority="246" stopIfTrue="1">
      <formula>$N$6=13</formula>
    </cfRule>
  </conditionalFormatting>
  <conditionalFormatting sqref="O31">
    <cfRule type="cellIs" dxfId="243" priority="243" stopIfTrue="1" operator="notEqual">
      <formula>AL7</formula>
    </cfRule>
    <cfRule type="expression" dxfId="242" priority="244" stopIfTrue="1">
      <formula>$N$6=13</formula>
    </cfRule>
  </conditionalFormatting>
  <conditionalFormatting sqref="AJ9">
    <cfRule type="cellIs" dxfId="241" priority="241" stopIfTrue="1" operator="notEqual">
      <formula>Q29</formula>
    </cfRule>
    <cfRule type="expression" dxfId="240" priority="242" stopIfTrue="1">
      <formula>$N$6=13</formula>
    </cfRule>
  </conditionalFormatting>
  <conditionalFormatting sqref="AK9">
    <cfRule type="cellIs" dxfId="239" priority="239" stopIfTrue="1" operator="notEqual">
      <formula>P29</formula>
    </cfRule>
    <cfRule type="expression" dxfId="238" priority="240" stopIfTrue="1">
      <formula>$N$6=13</formula>
    </cfRule>
  </conditionalFormatting>
  <conditionalFormatting sqref="AH11">
    <cfRule type="cellIs" dxfId="237" priority="237" stopIfTrue="1" operator="notEqual">
      <formula>S27</formula>
    </cfRule>
    <cfRule type="expression" dxfId="236" priority="238" stopIfTrue="1">
      <formula>$N$6=13</formula>
    </cfRule>
  </conditionalFormatting>
  <conditionalFormatting sqref="AI11">
    <cfRule type="cellIs" dxfId="235" priority="235" stopIfTrue="1" operator="notEqual">
      <formula>R27</formula>
    </cfRule>
    <cfRule type="expression" dxfId="234" priority="236" stopIfTrue="1">
      <formula>$N$6=13</formula>
    </cfRule>
  </conditionalFormatting>
  <conditionalFormatting sqref="AF13">
    <cfRule type="cellIs" dxfId="233" priority="233" stopIfTrue="1" operator="notEqual">
      <formula>U25</formula>
    </cfRule>
    <cfRule type="expression" dxfId="232" priority="234" stopIfTrue="1">
      <formula>$N$6=13</formula>
    </cfRule>
  </conditionalFormatting>
  <conditionalFormatting sqref="AG13">
    <cfRule type="cellIs" dxfId="231" priority="231" stopIfTrue="1" operator="notEqual">
      <formula>T25</formula>
    </cfRule>
    <cfRule type="expression" dxfId="230" priority="232" stopIfTrue="1">
      <formula>$N$6=13</formula>
    </cfRule>
  </conditionalFormatting>
  <conditionalFormatting sqref="AD15">
    <cfRule type="cellIs" dxfId="229" priority="229" stopIfTrue="1" operator="notEqual">
      <formula>W23</formula>
    </cfRule>
    <cfRule type="expression" dxfId="228" priority="230" stopIfTrue="1">
      <formula>$N$6=13</formula>
    </cfRule>
  </conditionalFormatting>
  <conditionalFormatting sqref="AE15">
    <cfRule type="cellIs" dxfId="227" priority="227" stopIfTrue="1" operator="notEqual">
      <formula>V23</formula>
    </cfRule>
    <cfRule type="expression" dxfId="226" priority="228" stopIfTrue="1">
      <formula>$N$6=13</formula>
    </cfRule>
  </conditionalFormatting>
  <conditionalFormatting sqref="AB17">
    <cfRule type="cellIs" dxfId="225" priority="225" stopIfTrue="1" operator="notEqual">
      <formula>Y21</formula>
    </cfRule>
    <cfRule type="expression" dxfId="224" priority="226" stopIfTrue="1">
      <formula>$N$6=13</formula>
    </cfRule>
  </conditionalFormatting>
  <conditionalFormatting sqref="AC17">
    <cfRule type="cellIs" dxfId="223" priority="223" stopIfTrue="1" operator="notEqual">
      <formula>X21</formula>
    </cfRule>
    <cfRule type="expression" dxfId="222" priority="224" stopIfTrue="1">
      <formula>$N$6=13</formula>
    </cfRule>
  </conditionalFormatting>
  <conditionalFormatting sqref="X21">
    <cfRule type="cellIs" dxfId="221" priority="221" stopIfTrue="1" operator="notEqual">
      <formula>AC17</formula>
    </cfRule>
    <cfRule type="expression" dxfId="220" priority="222" stopIfTrue="1">
      <formula>$N$6=13</formula>
    </cfRule>
  </conditionalFormatting>
  <conditionalFormatting sqref="Y21">
    <cfRule type="cellIs" dxfId="219" priority="219" stopIfTrue="1" operator="notEqual">
      <formula>AB17</formula>
    </cfRule>
    <cfRule type="expression" dxfId="218" priority="220" stopIfTrue="1">
      <formula>$N$6=13</formula>
    </cfRule>
  </conditionalFormatting>
  <conditionalFormatting sqref="V23">
    <cfRule type="cellIs" dxfId="217" priority="217" stopIfTrue="1" operator="notEqual">
      <formula>AE15</formula>
    </cfRule>
    <cfRule type="expression" dxfId="216" priority="218" stopIfTrue="1">
      <formula>$N$6=13</formula>
    </cfRule>
  </conditionalFormatting>
  <conditionalFormatting sqref="W23">
    <cfRule type="cellIs" dxfId="215" priority="215" stopIfTrue="1" operator="notEqual">
      <formula>AD15</formula>
    </cfRule>
    <cfRule type="expression" dxfId="214" priority="216" stopIfTrue="1">
      <formula>$N$6=13</formula>
    </cfRule>
  </conditionalFormatting>
  <conditionalFormatting sqref="T25">
    <cfRule type="cellIs" dxfId="213" priority="213" stopIfTrue="1" operator="notEqual">
      <formula>AG13</formula>
    </cfRule>
    <cfRule type="expression" dxfId="212" priority="214" stopIfTrue="1">
      <formula>$N$6=13</formula>
    </cfRule>
  </conditionalFormatting>
  <conditionalFormatting sqref="U25">
    <cfRule type="cellIs" dxfId="211" priority="211" stopIfTrue="1" operator="notEqual">
      <formula>AF13</formula>
    </cfRule>
    <cfRule type="expression" dxfId="210" priority="212" stopIfTrue="1">
      <formula>$N$6=13</formula>
    </cfRule>
  </conditionalFormatting>
  <conditionalFormatting sqref="R27">
    <cfRule type="cellIs" dxfId="209" priority="209" stopIfTrue="1" operator="notEqual">
      <formula>AI11</formula>
    </cfRule>
    <cfRule type="expression" dxfId="208" priority="210" stopIfTrue="1">
      <formula>$N$6=13</formula>
    </cfRule>
  </conditionalFormatting>
  <conditionalFormatting sqref="S27">
    <cfRule type="cellIs" dxfId="207" priority="207" stopIfTrue="1" operator="notEqual">
      <formula>AH11</formula>
    </cfRule>
    <cfRule type="expression" dxfId="206" priority="208" stopIfTrue="1">
      <formula>$N$6=13</formula>
    </cfRule>
  </conditionalFormatting>
  <conditionalFormatting sqref="P29">
    <cfRule type="cellIs" dxfId="205" priority="205" stopIfTrue="1" operator="notEqual">
      <formula>AK9</formula>
    </cfRule>
    <cfRule type="expression" dxfId="204" priority="206" stopIfTrue="1">
      <formula>$N$6=13</formula>
    </cfRule>
  </conditionalFormatting>
  <conditionalFormatting sqref="Q29">
    <cfRule type="cellIs" dxfId="203" priority="203" stopIfTrue="1" operator="notEqual">
      <formula>AJ9</formula>
    </cfRule>
    <cfRule type="expression" dxfId="202" priority="204" stopIfTrue="1">
      <formula>$N$6=13</formula>
    </cfRule>
  </conditionalFormatting>
  <conditionalFormatting sqref="AN7">
    <cfRule type="cellIs" dxfId="201" priority="201" stopIfTrue="1" operator="notEqual">
      <formula>O33</formula>
    </cfRule>
    <cfRule type="expression" dxfId="200" priority="202" stopIfTrue="1">
      <formula>$N$6=1</formula>
    </cfRule>
  </conditionalFormatting>
  <conditionalFormatting sqref="AO7">
    <cfRule type="cellIs" dxfId="199" priority="199" stopIfTrue="1" operator="notEqual">
      <formula>N33</formula>
    </cfRule>
    <cfRule type="expression" dxfId="198" priority="200" stopIfTrue="1">
      <formula>$N$6=1</formula>
    </cfRule>
  </conditionalFormatting>
  <conditionalFormatting sqref="AL9">
    <cfRule type="cellIs" dxfId="197" priority="197" stopIfTrue="1" operator="notEqual">
      <formula>Q31</formula>
    </cfRule>
    <cfRule type="expression" dxfId="196" priority="198" stopIfTrue="1">
      <formula>$N$6=1</formula>
    </cfRule>
  </conditionalFormatting>
  <conditionalFormatting sqref="AM9">
    <cfRule type="cellIs" dxfId="195" priority="195" stopIfTrue="1" operator="notEqual">
      <formula>P31</formula>
    </cfRule>
    <cfRule type="expression" dxfId="194" priority="196" stopIfTrue="1">
      <formula>$N$6=1</formula>
    </cfRule>
  </conditionalFormatting>
  <conditionalFormatting sqref="AJ11">
    <cfRule type="cellIs" dxfId="193" priority="193" stopIfTrue="1" operator="notEqual">
      <formula>S29</formula>
    </cfRule>
    <cfRule type="expression" dxfId="192" priority="194" stopIfTrue="1">
      <formula>$N$6=1</formula>
    </cfRule>
  </conditionalFormatting>
  <conditionalFormatting sqref="AK11">
    <cfRule type="cellIs" dxfId="191" priority="191" stopIfTrue="1" operator="notEqual">
      <formula>R29</formula>
    </cfRule>
    <cfRule type="expression" dxfId="190" priority="192" stopIfTrue="1">
      <formula>$N$6=1</formula>
    </cfRule>
  </conditionalFormatting>
  <conditionalFormatting sqref="AH13">
    <cfRule type="cellIs" dxfId="189" priority="189" stopIfTrue="1" operator="notEqual">
      <formula>U27</formula>
    </cfRule>
    <cfRule type="expression" dxfId="188" priority="190" stopIfTrue="1">
      <formula>$N$6=1</formula>
    </cfRule>
  </conditionalFormatting>
  <conditionalFormatting sqref="AI13">
    <cfRule type="cellIs" dxfId="187" priority="187" stopIfTrue="1" operator="notEqual">
      <formula>T27</formula>
    </cfRule>
    <cfRule type="expression" dxfId="186" priority="188" stopIfTrue="1">
      <formula>$N$6=1</formula>
    </cfRule>
  </conditionalFormatting>
  <conditionalFormatting sqref="AF15">
    <cfRule type="cellIs" dxfId="185" priority="185" stopIfTrue="1" operator="notEqual">
      <formula>W25</formula>
    </cfRule>
    <cfRule type="expression" dxfId="184" priority="186" stopIfTrue="1">
      <formula>$N$6=1</formula>
    </cfRule>
  </conditionalFormatting>
  <conditionalFormatting sqref="AG15">
    <cfRule type="cellIs" dxfId="183" priority="183" stopIfTrue="1" operator="notEqual">
      <formula>V25</formula>
    </cfRule>
    <cfRule type="expression" dxfId="182" priority="184" stopIfTrue="1">
      <formula>$N$6=1</formula>
    </cfRule>
  </conditionalFormatting>
  <conditionalFormatting sqref="AD17">
    <cfRule type="cellIs" dxfId="181" priority="181" stopIfTrue="1" operator="notEqual">
      <formula>Y23</formula>
    </cfRule>
    <cfRule type="expression" dxfId="180" priority="182" stopIfTrue="1">
      <formula>$N$6=1</formula>
    </cfRule>
  </conditionalFormatting>
  <conditionalFormatting sqref="AE17">
    <cfRule type="cellIs" dxfId="179" priority="179" stopIfTrue="1" operator="notEqual">
      <formula>X23</formula>
    </cfRule>
    <cfRule type="expression" dxfId="178" priority="180" stopIfTrue="1">
      <formula>$N$6=1</formula>
    </cfRule>
  </conditionalFormatting>
  <conditionalFormatting sqref="AB19">
    <cfRule type="cellIs" dxfId="177" priority="177" stopIfTrue="1" operator="notEqual">
      <formula>AA21</formula>
    </cfRule>
    <cfRule type="expression" dxfId="176" priority="178" stopIfTrue="1">
      <formula>$N$6=1</formula>
    </cfRule>
  </conditionalFormatting>
  <conditionalFormatting sqref="AC19">
    <cfRule type="cellIs" dxfId="175" priority="175" stopIfTrue="1" operator="notEqual">
      <formula>Z21</formula>
    </cfRule>
    <cfRule type="expression" dxfId="174" priority="176" stopIfTrue="1">
      <formula>$N$6=1</formula>
    </cfRule>
  </conditionalFormatting>
  <conditionalFormatting sqref="Z21">
    <cfRule type="cellIs" dxfId="173" priority="173" stopIfTrue="1" operator="notEqual">
      <formula>AC19</formula>
    </cfRule>
    <cfRule type="expression" dxfId="172" priority="174" stopIfTrue="1">
      <formula>$N$6=1</formula>
    </cfRule>
  </conditionalFormatting>
  <conditionalFormatting sqref="AA21">
    <cfRule type="cellIs" dxfId="171" priority="171" stopIfTrue="1" operator="notEqual">
      <formula>AB19</formula>
    </cfRule>
    <cfRule type="expression" dxfId="170" priority="172" stopIfTrue="1">
      <formula>$N$6=1</formula>
    </cfRule>
  </conditionalFormatting>
  <conditionalFormatting sqref="X23">
    <cfRule type="cellIs" dxfId="169" priority="169" stopIfTrue="1" operator="notEqual">
      <formula>AE17</formula>
    </cfRule>
    <cfRule type="expression" dxfId="168" priority="170" stopIfTrue="1">
      <formula>$N$6=1</formula>
    </cfRule>
  </conditionalFormatting>
  <conditionalFormatting sqref="Y23">
    <cfRule type="cellIs" dxfId="167" priority="167" stopIfTrue="1" operator="notEqual">
      <formula>AD17</formula>
    </cfRule>
    <cfRule type="expression" dxfId="166" priority="168" stopIfTrue="1">
      <formula>$N$6=1</formula>
    </cfRule>
  </conditionalFormatting>
  <conditionalFormatting sqref="V25">
    <cfRule type="cellIs" dxfId="165" priority="165" stopIfTrue="1" operator="notEqual">
      <formula>AG15</formula>
    </cfRule>
    <cfRule type="expression" dxfId="164" priority="166" stopIfTrue="1">
      <formula>$N$6=1</formula>
    </cfRule>
  </conditionalFormatting>
  <conditionalFormatting sqref="W25">
    <cfRule type="cellIs" dxfId="163" priority="163" stopIfTrue="1" operator="notEqual">
      <formula>AF15</formula>
    </cfRule>
    <cfRule type="expression" dxfId="162" priority="164" stopIfTrue="1">
      <formula>$N$6=1</formula>
    </cfRule>
  </conditionalFormatting>
  <conditionalFormatting sqref="T27">
    <cfRule type="cellIs" dxfId="161" priority="161" stopIfTrue="1" operator="notEqual">
      <formula>AI13</formula>
    </cfRule>
    <cfRule type="expression" dxfId="160" priority="162" stopIfTrue="1">
      <formula>$N$6=1</formula>
    </cfRule>
  </conditionalFormatting>
  <conditionalFormatting sqref="U27">
    <cfRule type="cellIs" dxfId="159" priority="159" stopIfTrue="1" operator="notEqual">
      <formula>AH13</formula>
    </cfRule>
    <cfRule type="expression" dxfId="158" priority="160" stopIfTrue="1">
      <formula>$N$6=1</formula>
    </cfRule>
  </conditionalFormatting>
  <conditionalFormatting sqref="R29">
    <cfRule type="cellIs" dxfId="157" priority="157" stopIfTrue="1" operator="notEqual">
      <formula>AK11</formula>
    </cfRule>
    <cfRule type="expression" dxfId="156" priority="158" stopIfTrue="1">
      <formula>$N$6=1</formula>
    </cfRule>
  </conditionalFormatting>
  <conditionalFormatting sqref="S29">
    <cfRule type="cellIs" dxfId="155" priority="155" stopIfTrue="1" operator="notEqual">
      <formula>AJ11</formula>
    </cfRule>
    <cfRule type="expression" dxfId="154" priority="156" stopIfTrue="1">
      <formula>$N$6=1</formula>
    </cfRule>
  </conditionalFormatting>
  <conditionalFormatting sqref="P31">
    <cfRule type="cellIs" dxfId="153" priority="153" stopIfTrue="1" operator="notEqual">
      <formula>AM9</formula>
    </cfRule>
    <cfRule type="expression" dxfId="152" priority="154" stopIfTrue="1">
      <formula>$N$6=1</formula>
    </cfRule>
  </conditionalFormatting>
  <conditionalFormatting sqref="Q31">
    <cfRule type="cellIs" dxfId="151" priority="151" stopIfTrue="1" operator="notEqual">
      <formula>AL9</formula>
    </cfRule>
    <cfRule type="expression" dxfId="150" priority="152" stopIfTrue="1">
      <formula>$N$6=1</formula>
    </cfRule>
  </conditionalFormatting>
  <conditionalFormatting sqref="N33">
    <cfRule type="cellIs" dxfId="149" priority="149" stopIfTrue="1" operator="notEqual">
      <formula>AO7</formula>
    </cfRule>
    <cfRule type="expression" dxfId="148" priority="150" stopIfTrue="1">
      <formula>$N$6=1</formula>
    </cfRule>
  </conditionalFormatting>
  <conditionalFormatting sqref="O33">
    <cfRule type="cellIs" dxfId="147" priority="147" stopIfTrue="1" operator="notEqual">
      <formula>AN7</formula>
    </cfRule>
    <cfRule type="expression" dxfId="146" priority="148" stopIfTrue="1">
      <formula>$N$6=1</formula>
    </cfRule>
  </conditionalFormatting>
  <conditionalFormatting sqref="AN9">
    <cfRule type="cellIs" dxfId="145" priority="145" stopIfTrue="1" operator="notEqual">
      <formula>Q33</formula>
    </cfRule>
    <cfRule type="expression" dxfId="144" priority="146" stopIfTrue="1">
      <formula>$N$6=3</formula>
    </cfRule>
  </conditionalFormatting>
  <conditionalFormatting sqref="AO9">
    <cfRule type="cellIs" dxfId="143" priority="143" stopIfTrue="1" operator="notEqual">
      <formula>P33</formula>
    </cfRule>
    <cfRule type="expression" dxfId="142" priority="144" stopIfTrue="1">
      <formula>$N$6=3</formula>
    </cfRule>
  </conditionalFormatting>
  <conditionalFormatting sqref="AL11">
    <cfRule type="cellIs" dxfId="141" priority="141" stopIfTrue="1" operator="notEqual">
      <formula>S31</formula>
    </cfRule>
    <cfRule type="expression" dxfId="140" priority="142" stopIfTrue="1">
      <formula>$N$6=2</formula>
    </cfRule>
  </conditionalFormatting>
  <conditionalFormatting sqref="AM11">
    <cfRule type="cellIs" dxfId="139" priority="139" stopIfTrue="1" operator="notEqual">
      <formula>R31</formula>
    </cfRule>
    <cfRule type="expression" dxfId="138" priority="140" stopIfTrue="1">
      <formula>$N$6=2</formula>
    </cfRule>
  </conditionalFormatting>
  <conditionalFormatting sqref="AJ13">
    <cfRule type="cellIs" dxfId="137" priority="137" stopIfTrue="1" operator="notEqual">
      <formula>U29</formula>
    </cfRule>
    <cfRule type="expression" dxfId="136" priority="138" stopIfTrue="1">
      <formula>$N$6=2</formula>
    </cfRule>
  </conditionalFormatting>
  <conditionalFormatting sqref="AK13">
    <cfRule type="cellIs" dxfId="135" priority="135" stopIfTrue="1" operator="notEqual">
      <formula>T29</formula>
    </cfRule>
    <cfRule type="expression" dxfId="134" priority="136" stopIfTrue="1">
      <formula>$N$6=2</formula>
    </cfRule>
  </conditionalFormatting>
  <conditionalFormatting sqref="AH15">
    <cfRule type="cellIs" dxfId="133" priority="133" stopIfTrue="1" operator="notEqual">
      <formula>W27</formula>
    </cfRule>
    <cfRule type="expression" dxfId="132" priority="134" stopIfTrue="1">
      <formula>$N$6=2</formula>
    </cfRule>
  </conditionalFormatting>
  <conditionalFormatting sqref="AI15">
    <cfRule type="cellIs" dxfId="131" priority="131" stopIfTrue="1" operator="notEqual">
      <formula>V27</formula>
    </cfRule>
    <cfRule type="expression" dxfId="130" priority="132" stopIfTrue="1">
      <formula>$N$6=2</formula>
    </cfRule>
  </conditionalFormatting>
  <conditionalFormatting sqref="AF17">
    <cfRule type="cellIs" dxfId="129" priority="129" stopIfTrue="1" operator="notEqual">
      <formula>Y25</formula>
    </cfRule>
    <cfRule type="expression" dxfId="128" priority="130" stopIfTrue="1">
      <formula>$N$6=2</formula>
    </cfRule>
  </conditionalFormatting>
  <conditionalFormatting sqref="AG17">
    <cfRule type="cellIs" dxfId="127" priority="127" stopIfTrue="1" operator="notEqual">
      <formula>X25</formula>
    </cfRule>
    <cfRule type="expression" dxfId="126" priority="128" stopIfTrue="1">
      <formula>$N$6=2</formula>
    </cfRule>
  </conditionalFormatting>
  <conditionalFormatting sqref="AD19">
    <cfRule type="cellIs" dxfId="125" priority="125" stopIfTrue="1" operator="notEqual">
      <formula>AA23</formula>
    </cfRule>
    <cfRule type="expression" dxfId="124" priority="126" stopIfTrue="1">
      <formula>$N$6=2</formula>
    </cfRule>
  </conditionalFormatting>
  <conditionalFormatting sqref="AE19">
    <cfRule type="cellIs" dxfId="123" priority="123" stopIfTrue="1" operator="notEqual">
      <formula>Z23</formula>
    </cfRule>
    <cfRule type="expression" dxfId="122" priority="124" stopIfTrue="1">
      <formula>$N$6=2</formula>
    </cfRule>
  </conditionalFormatting>
  <conditionalFormatting sqref="Z23">
    <cfRule type="cellIs" dxfId="121" priority="121" stopIfTrue="1" operator="notEqual">
      <formula>AE19</formula>
    </cfRule>
    <cfRule type="expression" dxfId="120" priority="122" stopIfTrue="1">
      <formula>$N$6=2</formula>
    </cfRule>
  </conditionalFormatting>
  <conditionalFormatting sqref="AA23">
    <cfRule type="cellIs" dxfId="119" priority="119" stopIfTrue="1" operator="notEqual">
      <formula>AD19</formula>
    </cfRule>
    <cfRule type="expression" dxfId="118" priority="120" stopIfTrue="1">
      <formula>$N$6=2</formula>
    </cfRule>
  </conditionalFormatting>
  <conditionalFormatting sqref="X25">
    <cfRule type="cellIs" dxfId="117" priority="117" stopIfTrue="1" operator="notEqual">
      <formula>AG17</formula>
    </cfRule>
    <cfRule type="expression" dxfId="116" priority="118" stopIfTrue="1">
      <formula>$N$6=2</formula>
    </cfRule>
  </conditionalFormatting>
  <conditionalFormatting sqref="Y25">
    <cfRule type="cellIs" dxfId="115" priority="115" stopIfTrue="1" operator="notEqual">
      <formula>AF17</formula>
    </cfRule>
    <cfRule type="expression" dxfId="114" priority="116" stopIfTrue="1">
      <formula>$N$6=2</formula>
    </cfRule>
  </conditionalFormatting>
  <conditionalFormatting sqref="V27">
    <cfRule type="cellIs" dxfId="113" priority="113" stopIfTrue="1" operator="notEqual">
      <formula>AI15</formula>
    </cfRule>
    <cfRule type="expression" dxfId="112" priority="114" stopIfTrue="1">
      <formula>$N$6=2</formula>
    </cfRule>
  </conditionalFormatting>
  <conditionalFormatting sqref="W27">
    <cfRule type="cellIs" dxfId="111" priority="111" stopIfTrue="1" operator="notEqual">
      <formula>AH15</formula>
    </cfRule>
    <cfRule type="expression" dxfId="110" priority="112" stopIfTrue="1">
      <formula>$N$6=2</formula>
    </cfRule>
  </conditionalFormatting>
  <conditionalFormatting sqref="T29">
    <cfRule type="cellIs" dxfId="109" priority="109" stopIfTrue="1" operator="notEqual">
      <formula>AK13</formula>
    </cfRule>
    <cfRule type="expression" dxfId="108" priority="110" stopIfTrue="1">
      <formula>$N$6=2</formula>
    </cfRule>
  </conditionalFormatting>
  <conditionalFormatting sqref="U29">
    <cfRule type="cellIs" dxfId="107" priority="107" stopIfTrue="1" operator="notEqual">
      <formula>AJ13</formula>
    </cfRule>
    <cfRule type="expression" dxfId="106" priority="108" stopIfTrue="1">
      <formula>$N$6=2</formula>
    </cfRule>
  </conditionalFormatting>
  <conditionalFormatting sqref="R31">
    <cfRule type="cellIs" dxfId="105" priority="105" stopIfTrue="1" operator="notEqual">
      <formula>AM11</formula>
    </cfRule>
    <cfRule type="expression" dxfId="104" priority="106" stopIfTrue="1">
      <formula>$N$6=2</formula>
    </cfRule>
  </conditionalFormatting>
  <conditionalFormatting sqref="S31">
    <cfRule type="cellIs" dxfId="103" priority="103" stopIfTrue="1" operator="notEqual">
      <formula>AL11</formula>
    </cfRule>
    <cfRule type="expression" dxfId="102" priority="104" stopIfTrue="1">
      <formula>$N$6=2</formula>
    </cfRule>
  </conditionalFormatting>
  <conditionalFormatting sqref="P33">
    <cfRule type="cellIs" dxfId="101" priority="101" stopIfTrue="1" operator="notEqual">
      <formula>AO9</formula>
    </cfRule>
    <cfRule type="expression" dxfId="100" priority="102" stopIfTrue="1">
      <formula>$N$6=3</formula>
    </cfRule>
  </conditionalFormatting>
  <conditionalFormatting sqref="Q33">
    <cfRule type="cellIs" dxfId="99" priority="99" stopIfTrue="1" operator="notEqual">
      <formula>AN9</formula>
    </cfRule>
    <cfRule type="expression" dxfId="98" priority="100" stopIfTrue="1">
      <formula>$N$6=3</formula>
    </cfRule>
  </conditionalFormatting>
  <conditionalFormatting sqref="P6:Q6 R26:AG26">
    <cfRule type="cellIs" dxfId="97" priority="96" stopIfTrue="1" operator="equal">
      <formula>2</formula>
    </cfRule>
    <cfRule type="cellIs" dxfId="96" priority="97" stopIfTrue="1" operator="equal">
      <formula>1</formula>
    </cfRule>
    <cfRule type="expression" dxfId="95" priority="98" stopIfTrue="1">
      <formula>P7+Q7&lt;3</formula>
    </cfRule>
  </conditionalFormatting>
  <conditionalFormatting sqref="R6:AO6">
    <cfRule type="cellIs" dxfId="94" priority="93" stopIfTrue="1" operator="equal">
      <formula>2</formula>
    </cfRule>
    <cfRule type="cellIs" dxfId="93" priority="94" stopIfTrue="1" operator="equal">
      <formula>1</formula>
    </cfRule>
    <cfRule type="expression" dxfId="92" priority="95" stopIfTrue="1">
      <formula>R7+S7&lt;3</formula>
    </cfRule>
  </conditionalFormatting>
  <conditionalFormatting sqref="R8:AO8">
    <cfRule type="cellIs" dxfId="91" priority="90" stopIfTrue="1" operator="equal">
      <formula>2</formula>
    </cfRule>
    <cfRule type="cellIs" dxfId="90" priority="91" stopIfTrue="1" operator="equal">
      <formula>1</formula>
    </cfRule>
    <cfRule type="expression" dxfId="89" priority="92" stopIfTrue="1">
      <formula>R9+S9&lt;3</formula>
    </cfRule>
  </conditionalFormatting>
  <conditionalFormatting sqref="T10:AO10">
    <cfRule type="cellIs" dxfId="88" priority="87" stopIfTrue="1" operator="equal">
      <formula>2</formula>
    </cfRule>
    <cfRule type="cellIs" dxfId="87" priority="88" stopIfTrue="1" operator="equal">
      <formula>1</formula>
    </cfRule>
    <cfRule type="expression" dxfId="86" priority="89" stopIfTrue="1">
      <formula>T11+U11&lt;3</formula>
    </cfRule>
  </conditionalFormatting>
  <conditionalFormatting sqref="V12:AO12">
    <cfRule type="cellIs" dxfId="85" priority="84" stopIfTrue="1" operator="equal">
      <formula>2</formula>
    </cfRule>
    <cfRule type="cellIs" dxfId="84" priority="85" stopIfTrue="1" operator="equal">
      <formula>1</formula>
    </cfRule>
    <cfRule type="expression" dxfId="83" priority="86" stopIfTrue="1">
      <formula>V13+W13&lt;3</formula>
    </cfRule>
  </conditionalFormatting>
  <conditionalFormatting sqref="X14:AO14">
    <cfRule type="cellIs" dxfId="82" priority="81" stopIfTrue="1" operator="equal">
      <formula>2</formula>
    </cfRule>
    <cfRule type="cellIs" dxfId="81" priority="82" stopIfTrue="1" operator="equal">
      <formula>1</formula>
    </cfRule>
    <cfRule type="expression" dxfId="80" priority="83" stopIfTrue="1">
      <formula>X15+Y15&lt;3</formula>
    </cfRule>
  </conditionalFormatting>
  <conditionalFormatting sqref="Z16:AO16">
    <cfRule type="cellIs" dxfId="79" priority="78" stopIfTrue="1" operator="equal">
      <formula>2</formula>
    </cfRule>
    <cfRule type="cellIs" dxfId="78" priority="79" stopIfTrue="1" operator="equal">
      <formula>1</formula>
    </cfRule>
    <cfRule type="expression" dxfId="77" priority="80" stopIfTrue="1">
      <formula>Z17+AA17&lt;3</formula>
    </cfRule>
  </conditionalFormatting>
  <conditionalFormatting sqref="AB18:AO18">
    <cfRule type="cellIs" dxfId="76" priority="75" stopIfTrue="1" operator="equal">
      <formula>2</formula>
    </cfRule>
    <cfRule type="cellIs" dxfId="75" priority="76" stopIfTrue="1" operator="equal">
      <formula>1</formula>
    </cfRule>
    <cfRule type="expression" dxfId="74" priority="77" stopIfTrue="1">
      <formula>AB19+AC19&lt;3</formula>
    </cfRule>
  </conditionalFormatting>
  <conditionalFormatting sqref="AD20:AO20">
    <cfRule type="cellIs" dxfId="73" priority="72" stopIfTrue="1" operator="equal">
      <formula>2</formula>
    </cfRule>
    <cfRule type="cellIs" dxfId="72" priority="73" stopIfTrue="1" operator="equal">
      <formula>1</formula>
    </cfRule>
    <cfRule type="expression" dxfId="71" priority="74" stopIfTrue="1">
      <formula>AD21+AE21&lt;3</formula>
    </cfRule>
  </conditionalFormatting>
  <conditionalFormatting sqref="AF22:AO22">
    <cfRule type="cellIs" dxfId="70" priority="69" stopIfTrue="1" operator="equal">
      <formula>2</formula>
    </cfRule>
    <cfRule type="cellIs" dxfId="69" priority="70" stopIfTrue="1" operator="equal">
      <formula>1</formula>
    </cfRule>
    <cfRule type="expression" dxfId="68" priority="71" stopIfTrue="1">
      <formula>AF23+AG23&lt;3</formula>
    </cfRule>
  </conditionalFormatting>
  <conditionalFormatting sqref="AH24:AO24">
    <cfRule type="cellIs" dxfId="67" priority="66" stopIfTrue="1" operator="equal">
      <formula>2</formula>
    </cfRule>
    <cfRule type="cellIs" dxfId="66" priority="67" stopIfTrue="1" operator="equal">
      <formula>1</formula>
    </cfRule>
    <cfRule type="expression" dxfId="65" priority="68" stopIfTrue="1">
      <formula>AH25+AI25&lt;3</formula>
    </cfRule>
  </conditionalFormatting>
  <conditionalFormatting sqref="AJ26:AO26">
    <cfRule type="cellIs" dxfId="64" priority="63" stopIfTrue="1" operator="equal">
      <formula>2</formula>
    </cfRule>
    <cfRule type="cellIs" dxfId="63" priority="64" stopIfTrue="1" operator="equal">
      <formula>1</formula>
    </cfRule>
    <cfRule type="expression" dxfId="62" priority="65" stopIfTrue="1">
      <formula>AJ27+AK27&lt;3</formula>
    </cfRule>
  </conditionalFormatting>
  <conditionalFormatting sqref="AL28:AO28">
    <cfRule type="cellIs" dxfId="61" priority="60" stopIfTrue="1" operator="equal">
      <formula>2</formula>
    </cfRule>
    <cfRule type="cellIs" dxfId="60" priority="61" stopIfTrue="1" operator="equal">
      <formula>1</formula>
    </cfRule>
    <cfRule type="expression" dxfId="59" priority="62" stopIfTrue="1">
      <formula>AL29+AM29&lt;3</formula>
    </cfRule>
  </conditionalFormatting>
  <conditionalFormatting sqref="AN30:AO30">
    <cfRule type="cellIs" dxfId="58" priority="57" stopIfTrue="1" operator="equal">
      <formula>2</formula>
    </cfRule>
    <cfRule type="cellIs" dxfId="57" priority="58" stopIfTrue="1" operator="equal">
      <formula>1</formula>
    </cfRule>
    <cfRule type="expression" dxfId="56" priority="59" stopIfTrue="1">
      <formula>AN31+AO31&lt;3</formula>
    </cfRule>
  </conditionalFormatting>
  <conditionalFormatting sqref="N32:AM32">
    <cfRule type="cellIs" dxfId="55" priority="54" stopIfTrue="1" operator="equal">
      <formula>2</formula>
    </cfRule>
    <cfRule type="cellIs" dxfId="54" priority="55" stopIfTrue="1" operator="equal">
      <formula>1</formula>
    </cfRule>
    <cfRule type="expression" dxfId="53" priority="56" stopIfTrue="1">
      <formula>N33+O33&lt;3</formula>
    </cfRule>
  </conditionalFormatting>
  <conditionalFormatting sqref="N30:AK30">
    <cfRule type="cellIs" dxfId="52" priority="51" stopIfTrue="1" operator="equal">
      <formula>2</formula>
    </cfRule>
    <cfRule type="cellIs" dxfId="51" priority="52" stopIfTrue="1" operator="equal">
      <formula>1</formula>
    </cfRule>
    <cfRule type="expression" dxfId="50" priority="53" stopIfTrue="1">
      <formula>N31+O31&lt;3</formula>
    </cfRule>
  </conditionalFormatting>
  <conditionalFormatting sqref="N28:AI28">
    <cfRule type="cellIs" dxfId="49" priority="48" stopIfTrue="1" operator="equal">
      <formula>2</formula>
    </cfRule>
    <cfRule type="cellIs" dxfId="48" priority="49" stopIfTrue="1" operator="equal">
      <formula>1</formula>
    </cfRule>
    <cfRule type="expression" dxfId="47" priority="50" stopIfTrue="1">
      <formula>N29+O29&lt;3</formula>
    </cfRule>
  </conditionalFormatting>
  <conditionalFormatting sqref="N24:AE24">
    <cfRule type="cellIs" dxfId="46" priority="45" stopIfTrue="1" operator="equal">
      <formula>2</formula>
    </cfRule>
    <cfRule type="cellIs" dxfId="45" priority="46" stopIfTrue="1" operator="equal">
      <formula>1</formula>
    </cfRule>
    <cfRule type="expression" dxfId="44" priority="47" stopIfTrue="1">
      <formula>N25+O25&lt;3</formula>
    </cfRule>
  </conditionalFormatting>
  <conditionalFormatting sqref="N22:AC22">
    <cfRule type="cellIs" dxfId="43" priority="42" stopIfTrue="1" operator="equal">
      <formula>2</formula>
    </cfRule>
    <cfRule type="cellIs" dxfId="42" priority="43" stopIfTrue="1" operator="equal">
      <formula>1</formula>
    </cfRule>
    <cfRule type="expression" dxfId="41" priority="44" stopIfTrue="1">
      <formula>N23+O23&lt;3</formula>
    </cfRule>
  </conditionalFormatting>
  <conditionalFormatting sqref="N20:AA20">
    <cfRule type="cellIs" dxfId="40" priority="39" stopIfTrue="1" operator="equal">
      <formula>2</formula>
    </cfRule>
    <cfRule type="cellIs" dxfId="39" priority="40" stopIfTrue="1" operator="equal">
      <formula>1</formula>
    </cfRule>
    <cfRule type="expression" dxfId="38" priority="41" stopIfTrue="1">
      <formula>N21+O21&lt;3</formula>
    </cfRule>
  </conditionalFormatting>
  <conditionalFormatting sqref="N18:Y18">
    <cfRule type="cellIs" dxfId="37" priority="36" stopIfTrue="1" operator="equal">
      <formula>2</formula>
    </cfRule>
    <cfRule type="cellIs" dxfId="36" priority="37" stopIfTrue="1" operator="equal">
      <formula>1</formula>
    </cfRule>
    <cfRule type="expression" dxfId="35" priority="38" stopIfTrue="1">
      <formula>N19+O19&lt;3</formula>
    </cfRule>
  </conditionalFormatting>
  <conditionalFormatting sqref="N16:W16">
    <cfRule type="cellIs" dxfId="34" priority="33" stopIfTrue="1" operator="equal">
      <formula>2</formula>
    </cfRule>
    <cfRule type="cellIs" dxfId="33" priority="34" stopIfTrue="1" operator="equal">
      <formula>1</formula>
    </cfRule>
    <cfRule type="expression" dxfId="32" priority="35" stopIfTrue="1">
      <formula>N17+O17&lt;3</formula>
    </cfRule>
  </conditionalFormatting>
  <conditionalFormatting sqref="N14:U14">
    <cfRule type="cellIs" dxfId="31" priority="30" stopIfTrue="1" operator="equal">
      <formula>2</formula>
    </cfRule>
    <cfRule type="cellIs" dxfId="30" priority="31" stopIfTrue="1" operator="equal">
      <formula>1</formula>
    </cfRule>
    <cfRule type="expression" dxfId="29" priority="32" stopIfTrue="1">
      <formula>N15+O15&lt;3</formula>
    </cfRule>
  </conditionalFormatting>
  <conditionalFormatting sqref="N12:S12">
    <cfRule type="cellIs" dxfId="28" priority="27" stopIfTrue="1" operator="equal">
      <formula>2</formula>
    </cfRule>
    <cfRule type="cellIs" dxfId="27" priority="28" stopIfTrue="1" operator="equal">
      <formula>1</formula>
    </cfRule>
    <cfRule type="expression" dxfId="26" priority="29" stopIfTrue="1">
      <formula>N13+O13&lt;3</formula>
    </cfRule>
  </conditionalFormatting>
  <conditionalFormatting sqref="N10:Q10">
    <cfRule type="cellIs" dxfId="25" priority="24" stopIfTrue="1" operator="equal">
      <formula>2</formula>
    </cfRule>
    <cfRule type="cellIs" dxfId="24" priority="25" stopIfTrue="1" operator="equal">
      <formula>1</formula>
    </cfRule>
    <cfRule type="expression" dxfId="23" priority="26" stopIfTrue="1">
      <formula>N11+O11&lt;3</formula>
    </cfRule>
  </conditionalFormatting>
  <conditionalFormatting sqref="N8">
    <cfRule type="cellIs" dxfId="22" priority="21" stopIfTrue="1" operator="equal">
      <formula>2</formula>
    </cfRule>
    <cfRule type="cellIs" dxfId="21" priority="22" stopIfTrue="1" operator="equal">
      <formula>1</formula>
    </cfRule>
    <cfRule type="expression" dxfId="20" priority="23" stopIfTrue="1">
      <formula>N9+O9&lt;3</formula>
    </cfRule>
  </conditionalFormatting>
  <conditionalFormatting sqref="AH7">
    <cfRule type="cellIs" dxfId="19" priority="19" stopIfTrue="1" operator="notEqual">
      <formula>O27</formula>
    </cfRule>
    <cfRule type="expression" dxfId="18" priority="20" stopIfTrue="1">
      <formula>$N$6=11</formula>
    </cfRule>
  </conditionalFormatting>
  <conditionalFormatting sqref="AH9">
    <cfRule type="cellIs" dxfId="17" priority="17" stopIfTrue="1" operator="notEqual">
      <formula>Q27</formula>
    </cfRule>
    <cfRule type="expression" dxfId="16" priority="18" stopIfTrue="1">
      <formula>$N$6=12</formula>
    </cfRule>
  </conditionalFormatting>
  <conditionalFormatting sqref="AI9">
    <cfRule type="cellIs" dxfId="15" priority="15" stopIfTrue="1" operator="notEqual">
      <formula>P27</formula>
    </cfRule>
    <cfRule type="expression" dxfId="14" priority="16" stopIfTrue="1">
      <formula>$N$6=12</formula>
    </cfRule>
  </conditionalFormatting>
  <conditionalFormatting sqref="P26:Q26">
    <cfRule type="cellIs" dxfId="13" priority="12" stopIfTrue="1" operator="equal">
      <formula>2</formula>
    </cfRule>
    <cfRule type="cellIs" dxfId="12" priority="13" stopIfTrue="1" operator="equal">
      <formula>1</formula>
    </cfRule>
    <cfRule type="expression" dxfId="11" priority="14" stopIfTrue="1">
      <formula>P27+Q27&lt;3</formula>
    </cfRule>
  </conditionalFormatting>
  <conditionalFormatting sqref="N27">
    <cfRule type="cellIs" dxfId="10" priority="10" stopIfTrue="1" operator="notEqual">
      <formula>AI7</formula>
    </cfRule>
    <cfRule type="expression" dxfId="9" priority="11" stopIfTrue="1">
      <formula>$N$6=10</formula>
    </cfRule>
  </conditionalFormatting>
  <conditionalFormatting sqref="O27">
    <cfRule type="cellIs" dxfId="8" priority="8" stopIfTrue="1" operator="notEqual">
      <formula>AH7</formula>
    </cfRule>
    <cfRule type="expression" dxfId="7" priority="9" stopIfTrue="1">
      <formula>$N$6=10</formula>
    </cfRule>
  </conditionalFormatting>
  <conditionalFormatting sqref="N26:O26">
    <cfRule type="cellIs" dxfId="6" priority="5" stopIfTrue="1" operator="equal">
      <formula>2</formula>
    </cfRule>
    <cfRule type="cellIs" dxfId="5" priority="6" stopIfTrue="1" operator="equal">
      <formula>1</formula>
    </cfRule>
    <cfRule type="expression" dxfId="4" priority="7" stopIfTrue="1">
      <formula>N27+O27&lt;3</formula>
    </cfRule>
  </conditionalFormatting>
  <conditionalFormatting sqref="P27">
    <cfRule type="cellIs" dxfId="3" priority="3" stopIfTrue="1" operator="notEqual">
      <formula>AI9</formula>
    </cfRule>
    <cfRule type="expression" dxfId="2" priority="4" stopIfTrue="1">
      <formula>$N$6=10</formula>
    </cfRule>
  </conditionalFormatting>
  <conditionalFormatting sqref="Q27">
    <cfRule type="cellIs" dxfId="1" priority="1" stopIfTrue="1" operator="notEqual">
      <formula>AH9</formula>
    </cfRule>
    <cfRule type="expression" dxfId="0" priority="2" stopIfTrue="1">
      <formula>$N$6=10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Liepāja</vt:lpstr>
      <vt:lpstr>Jaunpils</vt:lpstr>
      <vt:lpstr>Rīgas Satiksme</vt:lpstr>
      <vt:lpstr>Cēsis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Liana_v1</dc:creator>
  <cp:lastModifiedBy>Dace</cp:lastModifiedBy>
  <dcterms:created xsi:type="dcterms:W3CDTF">2019-10-06T07:55:36Z</dcterms:created>
  <dcterms:modified xsi:type="dcterms:W3CDTF">2019-10-06T17:54:43Z</dcterms:modified>
</cp:coreProperties>
</file>